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e2f6a3fae4e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d02866cb0c034a9f"/>
    <x:sheet xmlns:r="http://schemas.openxmlformats.org/officeDocument/2006/relationships" name="Results" sheetId="2" r:id="Rd2205666ba3d4f30"/>
    <x:sheet xmlns:r="http://schemas.openxmlformats.org/officeDocument/2006/relationships" name="Trades" sheetId="3" r:id="R93b55d111c524e89"/>
    <x:sheet xmlns:r="http://schemas.openxmlformats.org/officeDocument/2006/relationships" name="Exits" sheetId="4" r:id="R7dba5a81ab5d46d8"/>
    <x:sheet xmlns:r="http://schemas.openxmlformats.org/officeDocument/2006/relationships" name="Readme" sheetId="5" r:id="R14a9d38aac034f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yyyy-mm-dd"/>
    <x:numFmt numFmtId="201" formatCode="#,##0.00;[Red](#,##0.00);0.00"/>
    <x:numFmt numFmtId="202" formatCode="0.0%"/>
    <x:numFmt numFmtId="203" formatCode="0.00"/>
    <x:numFmt numFmtId="204" formatCode="0"/>
    <x:numFmt numFmtId="205" formatCode="General"/>
    <x:numFmt numFmtId="206" formatCode="yyyy-mm-dd hh:mm"/>
    <x:numFmt numFmtId="207" formatCode="@"/>
    <x:numFmt numFmtId="208" formatCode="[=1]&quot;Kompletny&quot;;[=-1]&quot;Co sprawdzić&quot;;&quot;&quot;"/>
  </x:numFmts>
  <x:fonts count="9">
    <x:font>
      <x:sz val="11"/>
      <x:name val="Carlito"/>
    </x:font>
    <x:font>
      <x:sz val="10"/>
      <x:color rgb="FF172533"/>
      <x:name val="Arial"/>
    </x:font>
    <x:font>
      <x:b/>
      <x:sz val="15"/>
      <x:color rgb="FF172533"/>
      <x:name val="Arial"/>
    </x:font>
    <x:font>
      <x:sz val="9"/>
      <x:color rgb="FF657488"/>
      <x:name val="Arial"/>
    </x:font>
    <x:font>
      <x:sz val="10"/>
      <x:color rgb="FF23476B"/>
      <x:name val="Arial"/>
    </x:font>
    <x:font>
      <x:b/>
      <x:sz val="10"/>
      <x:color rgb="FFFFFFFF"/>
      <x:name val="Arial"/>
    </x:font>
    <x:font>
      <x:sz val="10"/>
      <x:color rgb="FF657488"/>
      <x:name val="Arial"/>
    </x:font>
    <x:font>
      <x:b/>
      <x:sz val="10"/>
      <x:color rgb="FF23476B"/>
      <x:name val="Arial"/>
    </x:font>
    <x:font>
      <x:sz val="10"/>
      <x:color rgb="FF9C252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23476B"/>
      </x:patternFill>
    </x:fill>
    <x:fill>
      <x:patternFill patternType="solid">
        <x:fgColor rgb="FFEFF3F7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23476B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5" fontId="1" fillId="4" borderId="0" xfId="0" applyNumberFormat="1" applyFont="1" applyFill="1" applyBorder="1" applyAlignment="1">
      <x:alignment vertical="center"/>
    </x:xf>
    <x:xf numFmtId="206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7" fontId="4" fillId="2" borderId="0" xfId="0" applyNumberFormat="1" applyFont="1" applyFill="1" applyBorder="1" applyAlignment="1">
      <x:alignment vertical="center"/>
    </x:xf>
    <x:xf numFmtId="206" fontId="4" fillId="2" borderId="0" xfId="0" applyNumberFormat="1" applyFont="1" applyFill="1" applyBorder="1" applyAlignment="1">
      <x:alignment vertical="center"/>
    </x:xf>
    <x:xf numFmtId="205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8" fontId="1" fillId="4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9C2525"/>
      </x:font>
      <x:fill>
        <x:patternFill patternType="solid">
          <x:bgColor rgb="FFFDE9E7"/>
        </x:patternFill>
      </x:fill>
    </x:dxf>
    <x:dxf>
      <x:font>
        <x:color rgb="FF9C2525"/>
      </x:font>
      <x:fill>
        <x:patternFill patternType="solid">
          <x:bgColor rgb="FFFDE9E7"/>
        </x:patternFill>
      </x:fill>
    </x:dxf>
    <x:dxf>
      <x:font>
        <x:color rgb="FF9C2525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6ca8b20c284d02" /><Relationship Type="http://schemas.openxmlformats.org/officeDocument/2006/relationships/theme" Target="/xl/theme/theme1.xml" Id="R947363ab270b46c9" /><Relationship Type="http://schemas.openxmlformats.org/officeDocument/2006/relationships/sharedStrings" Target="/xl/sharedStrings.xml" Id="R6dac469556d747bc" /><Relationship Type="http://schemas.openxmlformats.org/officeDocument/2006/relationships/worksheet" Target="/xl/worksheets/sheet1.xml" Id="Rd02866cb0c034a9f" /><Relationship Type="http://schemas.openxmlformats.org/officeDocument/2006/relationships/worksheet" Target="/xl/worksheets/sheet2.xml" Id="Rd2205666ba3d4f30" /><Relationship Type="http://schemas.openxmlformats.org/officeDocument/2006/relationships/worksheet" Target="/xl/worksheets/sheet3.xml" Id="R93b55d111c524e89" /><Relationship Type="http://schemas.openxmlformats.org/officeDocument/2006/relationships/worksheet" Target="/xl/worksheets/sheet4.xml" Id="R7dba5a81ab5d46d8" /><Relationship Type="http://schemas.openxmlformats.org/officeDocument/2006/relationships/worksheet" Target="/xl/worksheets/sheet5.xml" Id="R14a9d38aac034f06" /></Relationships>
</file>

<file path=xl/tables/table1.xml><?xml version="1.0" encoding="utf-8"?>
<x:table xmlns:x="http://schemas.openxmlformats.org/spreadsheetml/2006/main" id="1" name="JournalTrades" displayName="JournalTrades" ref="A8:T208" headerRowCount="1" totalsRowCount="0" totalsRowShown="0">
  <x:autoFilter ref="A8:T208"/>
  <x:tableColumns count="20">
    <x:tableColumn id="1" name="ID transakcji"/>
    <x:tableColumn id="2" name="Instrument"/>
    <x:tableColumn id="3" name="Kierunek"/>
    <x:tableColumn id="4" name="Czas otwarcia"/>
    <x:tableColumn id="5" name="Początkowa ilość"/>
    <x:tableColumn id="6" name="Jednostka ilości"/>
    <x:tableColumn id="7" name="Cena wejścia (opcjonalna)"/>
    <x:tableColumn id="8" name="Początkowy stop (opcjonalny)"/>
    <x:tableColumn id="9" name="Stan"/>
    <x:tableColumn id="10" name="Tryb P&amp;L"/>
    <x:tableColumn id="11" name="Netto uzgodnione?"/>
    <x:tableColumn id="12" name="P&amp;L netto z zestawienia"/>
    <x:tableColumn id="13" name="Prowizja"/>
    <x:tableColumn id="14" name="Pozostałe opłaty"/>
    <x:tableColumn id="15" name="Finansowanie (+/−)"/>
    <x:tableColumn id="16" name="Początkowe ryzyko"/>
    <x:tableColumn id="17" name="Podstawa ryzyka"/>
    <x:tableColumn id="18" name="Setup"/>
    <x:tableColumn id="19" name="Plan"/>
    <x:tableColumn id="20" name="Obserwacja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JournalExits" displayName="JournalExits" ref="A8:K608" headerRowCount="1" totalsRowCount="0" totalsRowShown="0">
  <x:autoFilter ref="A8:K608"/>
  <x:tableColumns count="11">
    <x:tableColumn id="1" name="ID wyjścia"/>
    <x:tableColumn id="2" name="ID transakcji"/>
    <x:tableColumn id="3" name="Czas zamknięcia"/>
    <x:tableColumn id="4" name="Zamknięta ilość"/>
    <x:tableColumn id="5" name="Cena wyjścia (opcjonalna)"/>
    <x:tableColumn id="6" name="P&amp;L brutto"/>
    <x:tableColumn id="7" name="Stan zapisu"/>
    <x:tableColumn id="8" name="Co sprawdzić"/>
    <x:tableColumn id="9" name="Użyta ilość"/>
    <x:tableColumn id="10" name="Brutto podane"/>
    <x:tableColumn id="11" name="Aktywny wiersz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5d9c564dc99c473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bebf94c68fb24ce8" /></Relationships>
</file>

<file path=xl/worksheets/sheet1.xml><?xml version="1.0" encoding="utf-8"?>
<x:worksheet xmlns:x="http://schemas.openxmlformats.org/spreadsheetml/2006/main">
  <x:sheetPr>
    <x:tabColor rgb="FF23476B"/>
  </x:sheetPr>
  <x:sheetViews>
    <x:sheetView showGridLines="0" workbookViewId="0"/>
  </x:sheetViews>
  <x:sheetFormatPr defaultRowHeight="15"/>
  <x:cols>
    <x:col min="1" max="1" width="30" hidden="0" customWidth="1"/>
    <x:col min="2" max="2" width="24" hidden="0" customWidth="1"/>
    <x:col min="3" max="3" width="3" hidden="0" customWidth="1"/>
    <x:col min="4" max="4" width="33" hidden="0" customWidth="1"/>
    <x:col min="5" max="5" width="24" hidden="0" customWidth="1"/>
    <x:col min="6" max="6" width="3" hidden="0" customWidth="1"/>
    <x:col min="7" max="7" width="17" hidden="0" customWidth="1"/>
    <x:col min="8" max="8" width="14" hidden="0" customWidth="1"/>
    <x:col min="9" max="9" width="3" hidden="0" customWidth="1"/>
    <x:col min="10" max="10" width="13" hidden="0" customWidth="1"/>
    <x:col min="11" max="11" width="13" hidden="0" customWidth="1"/>
    <x:col min="12" max="12" width="3" hidden="0" customWidth="1"/>
  </x:cols>
  <x:sheetData>
    <x:row r="1" ht="21" customHeight="1">
      <x:c r="A1" s="7" t="str">
        <x:v>IamForexTrader · 1.0.0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4" t="str">
        <x:v>Dziennik transakcji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42" customHeight="1">
      <x:c r="A4" s="40" t="str">
        <x:v>Waluta</x:v>
      </x:c>
      <x:c r="B4" s="43" t="str">
        <x:v>USD</x:v>
      </x:c>
      <x:c r="C4" s="40"/>
      <x:c r="D4" s="40" t="str">
        <x:v>Strefa czasowa</x:v>
      </x:c>
      <x:c r="E4" s="43" t="str">
        <x:v>UTC</x:v>
      </x:c>
      <x:c r="F4" s="40"/>
      <x:c r="G4" s="40" t="str">
        <x:v>Tryb przy pobraniu</x:v>
      </x:c>
      <x:c r="H4" s="43" t="str">
        <x:v>NET</x:v>
      </x:c>
      <x:c r="I4" s="40"/>
      <x:c r="J4" s="40" t="str">
        <x:v>Podstawa R</x:v>
      </x:c>
      <x:c r="K4" s="43" t="str">
        <x:v>PRICE</x:v>
      </x:c>
      <x:c r="L4" s="2"/>
    </x:row>
    <x:row r="5" ht="21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6" customHeight="1">
      <x:c r="A6" s="2" t="str">
        <x:v>Od daty</x:v>
      </x:c>
      <x:c r="B6" s="10"/>
      <x:c r="C6" s="2"/>
      <x:c r="D6" s="2" t="str">
        <x:v>Do daty</x:v>
      </x:c>
      <x:c r="E6" s="10"/>
      <x:c r="F6" s="2"/>
      <x:c r="G6" s="2"/>
      <x:c r="H6" s="11" t="str">
        <x:f>IF(OR(IF(B6="",FALSE,IF(NOT(ISNUMBER(B6)),TRUE,OR(B6&lt;1,B6&gt;2958465,B6&lt;&gt;INT(B6)))),IF(E6="",FALSE,IF(NOT(ISNUMBER(E6)),TRUE,OR(E6&lt;1,E6&gt;2958465,E6&lt;&gt;INT(E6)))),IF(AND(ISNUMBER(B6),ISNUMBER(E6)),B6&gt;E6,FALSE)),"Sprawdź daty filtra",IF(AND(B6="",E6=""),"Wszystkie daty","Zamknięte pozycje według ostatniego wyjścia"))</x:f>
        <x:v>Wszystkie daty</x:v>
      </x:c>
      <x:c r="I6" s="2"/>
      <x:c r="J6" s="2"/>
      <x:c r="K6" s="2"/>
      <x:c r="L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6" customHeight="1">
      <x:c r="A8" s="18" t="str">
        <x:v>Wyniki</x:v>
      </x:c>
      <x:c r="B8" s="19" t="str">
        <x:v>Wartość</x:v>
      </x:c>
      <x:c r="C8" s="2"/>
      <x:c r="D8" s="18" t="str">
        <x:v>Kompletność zapisów</x:v>
      </x:c>
      <x:c r="E8" s="19" t="str">
        <x:v>Liczba</x:v>
      </x:c>
      <x:c r="F8" s="2"/>
      <x:c r="G8" s="2"/>
      <x:c r="H8" s="2"/>
      <x:c r="I8" s="2"/>
      <x:c r="J8" s="2"/>
      <x:c r="K8" s="2"/>
      <x:c r="L8" s="2"/>
    </x:row>
    <x:row r="9" ht="30" customHeight="1">
      <x:c r="A9" s="40" t="str">
        <x:v>Zamknięte transakcje</x:v>
      </x:c>
      <x:c r="B9" s="2" t="n">
        <x:f>IF($H$6="Sprawdź daty filtra","b.d.",COUNTIFS('Results'!$L$9:$L$208,1))</x:f>
        <x:v>0</x:v>
      </x:c>
      <x:c r="C9" s="2"/>
      <x:c r="D9" s="40" t="str">
        <x:v>Brak / błędny zapis ryzyka</x:v>
      </x:c>
      <x:c r="E9" s="2" t="n">
        <x:f>IF($H$6="Sprawdź daty filtra","b.d.",COUNTIFS('Results'!$L$9:$L$208,1,'Results'!$N$9:$N$208,0))</x:f>
        <x:v>0</x:v>
      </x:c>
      <x:c r="F9" s="2"/>
      <x:c r="G9" s="2"/>
      <x:c r="H9" s="2"/>
      <x:c r="I9" s="2"/>
      <x:c r="J9" s="2"/>
      <x:c r="K9" s="2"/>
      <x:c r="L9" s="2"/>
    </x:row>
    <x:row r="10" ht="30" customHeight="1">
      <x:c r="A10" s="40" t="str">
        <x:v>P&amp;L netto</x:v>
      </x:c>
      <x:c r="B10" s="20" t="str">
        <x:f>IF($H$6="Sprawdź daty filtra","b.d.",IF(B9=0,"b.d.",SUMIFS('Results'!$G$9:$G$208,'Results'!$L$9:$L$208,1)))</x:f>
        <x:v>b.d.</x:v>
      </x:c>
      <x:c r="C10" s="2"/>
      <x:c r="D10" s="40" t="str">
        <x:v>Inna podstawa R</x:v>
      </x:c>
      <x:c r="E10" s="2" t="n">
        <x:f>IF($H$6="Sprawdź daty filtra","b.d.",COUNTIFS('Results'!$L$9:$L$208,1,'Results'!$N$9:$N$208,1)-SUM('Results'!$M$9:$M$208))</x:f>
        <x:v>0</x:v>
      </x:c>
      <x:c r="F10" s="2"/>
      <x:c r="G10" s="2"/>
      <x:c r="H10" s="2"/>
      <x:c r="I10" s="2"/>
      <x:c r="J10" s="2"/>
      <x:c r="K10" s="2"/>
      <x:c r="L10" s="2"/>
    </x:row>
    <x:row r="11" ht="30" customHeight="1">
      <x:c r="A11" s="40" t="str">
        <x:v>Transakcje zyskowne</x:v>
      </x:c>
      <x:c r="B11" s="2" t="n">
        <x:f>IF($H$6="Sprawdź daty filtra","b.d.",COUNTIFS('Results'!$L$9:$L$208,1,'Results'!$G$9:$G$208,"&gt;0"))</x:f>
        <x:v>0</x:v>
      </x:c>
      <x:c r="C11" s="2"/>
      <x:c r="D11" s="40" t="str">
        <x:v>Otwarte pozycje</x:v>
      </x:c>
      <x:c r="E11" s="2" t="n">
        <x:f>COUNTIFS('Results'!$K$9:$K$208,2)</x:f>
        <x:v>0</x:v>
      </x:c>
      <x:c r="F11" s="2"/>
      <x:c r="G11" s="2"/>
      <x:c r="H11" s="2"/>
      <x:c r="I11" s="2"/>
      <x:c r="J11" s="2"/>
      <x:c r="K11" s="2"/>
      <x:c r="L11" s="2"/>
    </x:row>
    <x:row r="12" ht="30" customHeight="1">
      <x:c r="A12" s="40" t="str">
        <x:v>Transakcje stratne</x:v>
      </x:c>
      <x:c r="B12" s="2" t="n">
        <x:f>IF($H$6="Sprawdź daty filtra","b.d.",COUNTIFS('Results'!$L$9:$L$208,1,'Results'!$G$9:$G$208,"&lt;0"))</x:f>
        <x:v>0</x:v>
      </x:c>
      <x:c r="C12" s="2"/>
      <x:c r="D12" s="40" t="str">
        <x:v>Niepełne / błędne pozycje</x:v>
      </x:c>
      <x:c r="E12" s="2" t="n">
        <x:f>COUNTIFS('Results'!$K$9:$K$208,3)</x:f>
        <x:v>0</x:v>
      </x:c>
      <x:c r="F12" s="2"/>
      <x:c r="G12" s="2"/>
      <x:c r="H12" s="2"/>
      <x:c r="I12" s="2"/>
      <x:c r="J12" s="2"/>
      <x:c r="K12" s="2"/>
      <x:c r="L12" s="2"/>
    </x:row>
    <x:row r="13" ht="30" customHeight="1">
      <x:c r="A13" s="40" t="str">
        <x:v>Transakcje na zero</x:v>
      </x:c>
      <x:c r="B13" s="2" t="n">
        <x:f>IF($H$6="Sprawdź daty filtra","b.d.",COUNTIFS('Results'!$L$9:$L$208,1,'Results'!$G$9:$G$208,"=0"))</x:f>
        <x:v>0</x:v>
      </x:c>
      <x:c r="C13" s="2"/>
      <x:c r="D13" s="40" t="str">
        <x:v>Nieobsługiwane pozycje</x:v>
      </x:c>
      <x:c r="E13" s="2" t="n">
        <x:f>COUNTIFS('Results'!$K$9:$K$208,4)</x:f>
        <x:v>0</x:v>
      </x:c>
      <x:c r="F13" s="2"/>
      <x:c r="G13" s="2"/>
      <x:c r="H13" s="2"/>
      <x:c r="I13" s="2"/>
      <x:c r="J13" s="2"/>
      <x:c r="K13" s="2"/>
      <x:c r="L13" s="2"/>
    </x:row>
    <x:row r="14" ht="30" customHeight="1">
      <x:c r="A14" s="40" t="str">
        <x:v>Odsetek zyskownych</x:v>
      </x:c>
      <x:c r="B14" s="21" t="str">
        <x:f>IF($H$6="Sprawdź daty filtra","b.d.",IF(B9=0,"b.d.",B11/B9))</x:f>
        <x:v>b.d.</x:v>
      </x:c>
      <x:c r="C14" s="2"/>
      <x:c r="D14" s="40" t="str">
        <x:v>Wyjścia do sprawdzenia</x:v>
      </x:c>
      <x:c r="E14" s="2" t="n">
        <x:f>COUNTIFS('Exits'!$G$9:$G$608,-1)</x:f>
        <x:v>0</x:v>
      </x:c>
      <x:c r="F14" s="2"/>
      <x:c r="G14" s="2"/>
      <x:c r="H14" s="2"/>
      <x:c r="I14" s="2"/>
      <x:c r="J14" s="2"/>
      <x:c r="K14" s="2"/>
      <x:c r="L14" s="2"/>
    </x:row>
    <x:row r="15" ht="30" customHeight="1">
      <x:c r="A15" s="40" t="str">
        <x:v>Profit factor</x:v>
      </x:c>
      <x:c r="B15" s="22" t="str">
        <x:f>IF($H$6="Sprawdź daty filtra","b.d.",IF(B9=0,"b.d.",IF(B12=0,"Brak stratnych transakcji",SUMIFS('Results'!$G$9:$G$208,'Results'!$L$9:$L$208,1,'Results'!$G$9:$G$208,"&gt;0")/-SUMIFS('Results'!$G$9:$G$208,'Results'!$L$9:$L$208,1,'Results'!$G$9:$G$208,"&lt;0"))))</x:f>
        <x:v>b.d.</x:v>
      </x:c>
      <x:c r="C15" s="2"/>
      <x:c r="D15" s="40" t="str">
        <x:v>Zajęte wiersze transakcji</x:v>
      </x:c>
      <x:c r="E15" s="2" t="n">
        <x:f>SUM('Results'!$P$9:$P$208)</x:f>
        <x:v>0</x:v>
      </x:c>
      <x:c r="F15" s="2"/>
      <x:c r="G15" s="2"/>
      <x:c r="H15" s="2"/>
      <x:c r="I15" s="2"/>
      <x:c r="J15" s="2"/>
      <x:c r="K15" s="2"/>
      <x:c r="L15" s="2"/>
    </x:row>
    <x:row r="16" ht="30" customHeight="1">
      <x:c r="A16" s="40" t="str">
        <x:v>Średni P&amp;L netto</x:v>
      </x:c>
      <x:c r="B16" s="20" t="str">
        <x:f>IF($H$6="Sprawdź daty filtra","b.d.",IF(B9=0,"b.d.",B10/B9))</x:f>
        <x:v>b.d.</x:v>
      </x:c>
      <x:c r="C16" s="2"/>
      <x:c r="D16" s="40" t="str">
        <x:v>Zajęte wiersze wyjść</x:v>
      </x:c>
      <x:c r="E16" s="2" t="n">
        <x:f>SUM('Exits'!$K$9:$K$608)</x:f>
        <x:v>0</x:v>
      </x:c>
      <x:c r="F16" s="2"/>
      <x:c r="G16" s="2"/>
      <x:c r="H16" s="2"/>
      <x:c r="I16" s="2"/>
      <x:c r="J16" s="2"/>
      <x:c r="K16" s="2"/>
      <x:c r="L16" s="2"/>
    </x:row>
    <x:row r="17" ht="30" customHeight="1">
      <x:c r="A17" s="40" t="str">
        <x:v>Z wybraną podstawą R</x:v>
      </x:c>
      <x:c r="B17" s="23" t="n">
        <x:f>IF($H$6="Sprawdź daty filtra","b.d.",SUM('Results'!$M$9:$M$208))</x:f>
        <x:v>0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30" customHeight="1">
      <x:c r="A18" s="40" t="str">
        <x:v>Średnie R</x:v>
      </x:c>
      <x:c r="B18" s="24" t="str">
        <x:f>IF($H$6="Sprawdź daty filtra","b.d.",IF(B17=0,"b.d.",SUMIFS('Results'!$H$9:$H$208,'Results'!$M$9:$M$208,1)/B17))</x:f>
        <x:v>b.d.</x:v>
      </x:c>
      <x:c r="C18" s="2"/>
      <x:c r="D18" s="2"/>
      <x:c r="E18" s="2"/>
      <x:c r="F18" s="2"/>
      <x:c r="G18" s="44" t="str">
        <x:f>IF(AND(K4&lt;&gt;"PRICE",K4&lt;&gt;"ALL_IN"),"Wybierz PRICE lub ALL_IN","")</x:f>
      </x:c>
      <x:c r="H18" s="2"/>
      <x:c r="I18" s="2"/>
      <x:c r="J18" s="2"/>
      <x:c r="K18" s="2"/>
      <x:c r="L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1" customHeight="1">
      <x:c r="A20" s="25" t="str">
        <x:v>Żółte komórki służą do wpisów. Szare zawierają formuły. Kody wyjaśniono w Readme.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1" customHeight="1">
      <x:c r="A21" s="2" t="str">
        <x:f>IF($H$6="Sprawdź daty filtra","Sprawdź daty filtra",IF(B9=0,"Brak zamkniętych pozycji w tym okresie",""))</x:f>
        <x:v>Brak zamkniętych pozycji w tym okresie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1" customHeight="1">
      <x:c r="A22" s="25" t="str">
        <x:v>Żółte komórki służą do wpisów. Szare zawierają formuły. Kody wyjaśniono w Readme.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5" t="str">
        <x:v>Pojemność: 200 pozycji i 600 wyjść. Nie dodawaj wierszy poza przygotowanym zakresem.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5" t="str">
        <x:v>Wszystkie kwoty są w wybranej walucie. Zmiana etykiety nie przelicza kwot.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5" t="str">
        <x:v>Daty to wartości liczbowe w jednej strefie. UTC usuwa niejednoznaczność przy zmianach czasu.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1" customHeight="1">
      <x:c r="A26" s="25" t="str">
        <x:v>R używa wybranej podstawy. Brak ryzyka nie usuwa prawidłowego wyniku pieniężnego.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5" t="str">
        <x:v>Okres wyznacza ostatnie wyjście; uwzględnia wszystkie wyjścia i koszty wybranej pozycji.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1" customHeight="1">
      <x:c r="A28" s="25" t="str">
        <x:v>P&amp;L netto to wynik transakcji, nie stopa zwrotu rachunku. Nie wpisuj wpłat ani wypłat.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5" t="str">
        <x:v>Liczby R dotyczą wybranego okresu; pozostałe obejmują wszystkie zapisy.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</x:sheetData>
  <x:conditionalFormatting sqref="E11:E14">
    <x:cfRule type="cellIs" dxfId="2" priority="1" operator="greaterThan">
      <x:formula>0</x:formula>
    </x:cfRule>
  </x:conditionalFormatting>
  <x:dataValidations count="2">
    <x:dataValidation type="list" sqref="H4">
      <x:formula1>"NET,GROSS"</x:formula1>
    </x:dataValidation>
    <x:dataValidation type="list" sqref="K4">
      <x:formula1>"PRICE,ALL_IN"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686A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0" hidden="0" customWidth="1"/>
    <x:col min="2" max="2" width="25" hidden="0" customWidth="1"/>
    <x:col min="3" max="3" width="50" hidden="0" customWidth="1"/>
    <x:col min="4" max="4" width="20" hidden="0" customWidth="1"/>
    <x:col min="5" max="5" width="24" hidden="0" customWidth="1"/>
    <x:col min="6" max="6" width="18" hidden="0" customWidth="1"/>
    <x:col min="7" max="7" width="18" hidden="0" customWidth="1"/>
    <x:col min="8" max="8" width="18" hidden="0" customWidth="1"/>
    <x:col min="9" max="9" width="35" hidden="0" customWidth="1"/>
    <x:col min="10" max="10" width="20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4" t="str">
        <x:v>Wyniki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2"/>
      <x:c r="N2" s="2"/>
      <x:c r="O2" s="2"/>
      <x:c r="P2" s="2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1" customHeight="1">
      <x:c r="A4" s="25" t="str">
        <x:v>R używa wybranej podstawy. Brak ryzyka nie usuwa prawidłowego wyniku pieniężnego.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5" t="str">
        <x:v>Okres wyznacza ostatnie wyjście; uwzględnia wszystkie wyjścia i koszty wybranej pozycji.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5" t="str">
        <x:v>Żółte komórki służą do wpisów. Szare zawierają formuły. Kody wyjaśniono w Readme.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46" customHeight="1">
      <x:c r="A8" s="18" t="str">
        <x:v>ID transakcji</x:v>
      </x:c>
      <x:c r="B8" s="28" t="str">
        <x:v>Stan pozycji</x:v>
      </x:c>
      <x:c r="C8" s="28" t="str">
        <x:v>Co sprawdzić</x:v>
      </x:c>
      <x:c r="D8" s="28" t="str">
        <x:v>Zamknięta ilość</x:v>
      </x:c>
      <x:c r="E8" s="28" t="str">
        <x:v>Ostatnie wyjście</x:v>
      </x:c>
      <x:c r="F8" s="28" t="str">
        <x:v>P&amp;L brutto</x:v>
      </x:c>
      <x:c r="G8" s="28" t="str">
        <x:v>P&amp;L netto</x:v>
      </x:c>
      <x:c r="H8" s="28" t="str">
        <x:v>Wielokrotność R</x:v>
      </x:c>
      <x:c r="I8" s="28" t="str">
        <x:v>Zapis ryzyka</x:v>
      </x:c>
      <x:c r="J8" s="19" t="str">
        <x:v>Okres</x:v>
      </x:c>
      <x:c r="K8" s="18" t="str">
        <x:v>Kod stanu</x:v>
      </x:c>
      <x:c r="L8" s="28" t="str">
        <x:v>W okresie</x:v>
      </x:c>
      <x:c r="M8" s="28" t="str">
        <x:v>R wybrane</x:v>
      </x:c>
      <x:c r="N8" s="28" t="str">
        <x:v>R poprawne</x:v>
      </x:c>
      <x:c r="O8" s="28" t="str">
        <x:v>Liczba wyjść</x:v>
      </x:c>
      <x:c r="P8" s="19" t="str">
        <x:v>Aktywny wiersz</x:v>
      </x:c>
    </x:row>
    <x:row r="9" ht="52" customHeight="1">
      <x:c r="A9" s="29" t="str">
        <x:f>IF(P9=0,"",IF('Trades'!A9="","[Trades "&amp;ROW()&amp;"]",'Trades'!A9))</x:f>
      </x:c>
      <x:c r="B9" s="33" t="str">
        <x:f>IF(K9=0,"",CHOOSE(K9,"Zamknięta","Otwarta","Niepełna / błędna","Nieobsługiwana"))</x:f>
      </x:c>
      <x:c r="C9" s="33" t="str">
        <x:f>IF(P9=0,"",IF('Trades'!I9="UNSUPPORTED","Dobieranie / odwrócenia nie są obsługiwane",IF('Trades'!A9="","Podaj ID transakcji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ID: tekst zaczynający się od A–Z, do 64 znaków; bez *, ?, ~, =, &lt; i &gt;. Przykład: T-001.",IF(COUNTIFS('Trades'!$A$9:$A$208,'Trades'!A9)&lt;&gt;1,"ID transakcji się powtarza",IF('Trades'!B9="","Podaj instrument",IF(AND('Trades'!C9&lt;&gt;"LONG",'Trades'!C9&lt;&gt;"SHORT"),"Wybierz LONG lub SHORT",IF(NOT(ISNUMBER('Trades'!D9)),"Podaj prawidłowy czas otwarcia",IF(OR('Trades'!D9&lt;1,'Trades'!D9&gt;2958465),"Podaj prawidłowy czas otwarcia",IF(NOT(ISNUMBER('Trades'!E9)),"Podaj dodatnią początkową ilość",IF(OR('Trades'!E9&lt;=0,'Trades'!E9&gt;1000000,ROUND('Trades'!E9,8)&lt;&gt;'Trades'!E9),"Podaj dodatnią początkową ilość",IF('Trades'!F9="","Podaj jednostkę ilości",IF(AND('Trades'!I9&lt;&gt;"OPEN",'Trades'!I9&lt;&gt;"CLOSED"),"Wybierz OPEN lub CLOSED",IF(AND('Trades'!J9&lt;&gt;"NET",'Trades'!J9&lt;&gt;"GROSS"),"Wybierz NET lub GROSS",IF(COUNTIFS('Exits'!$B$9:$B$608,'Trades'!A9,'Exits'!$G$9:$G$608,-1)&gt;0,"Sprawdź powiązane wyjścia",IF(D9&gt;'Trades'!E9,"Zamknięta ilość przekracza początkową",IF(AND('Trades'!I9="OPEN",D9='Trades'!E9),"OPEN jest sprzeczne z zerową pozostałą ilością",IF('Trades'!I9="OPEN","",IF(O9=0,"Dodaj wyjście w Exits",IF(D9&lt;&gt;'Trades'!E9,"CLOSED wymaga zamknięcia całej ilości",IF(AND('Trades'!J9="NET",NOT(ISNUMBER('Trades'!L9))),"Podaj uzgodnione netto całej pozycji",IF(AND('Trades'!J9="NET",'Trades'!K9&lt;&gt;"YES"),"Potwierdź netto całej pozycji",IF(IF('Trades'!J9="NET",IF('Trades'!M9="",FALSE,IF(NOT(ISNUMBER('Trades'!M9)),TRUE,OR('Trades'!M9&lt;0,'Trades'!M9&gt;1000000000,ROUND('Trades'!M9,2)&lt;&gt;'Trades'!M9))),FALSE),"Kwoty: do 2 miejsc po przecinku; wartość bezwzględna wpisu ≤ 1 000 000 000.",IF(IF('Trades'!J9="NET",IF('Trades'!N9="",FALSE,IF(NOT(ISNUMBER('Trades'!N9)),TRUE,OR('Trades'!N9&lt;0,'Trades'!N9&gt;1000000000,ROUND('Trades'!N9,2)&lt;&gt;'Trades'!N9))),FALSE),"Kwoty: do 2 miejsc po przecinku; wartość bezwzględna wpisu ≤ 1 000 000 000.",IF(IF('Trades'!J9="NET",IF('Trades'!O9="",FALSE,IF(NOT(ISNUMBER('Trades'!O9)),TRUE,OR(ABS('Trades'!O9)&gt;1000000000,ROUND('Trades'!O9,2)&lt;&gt;'Trades'!O9))),FALSE),"Kwoty: do 2 miejsc po przecinku; wartość bezwzględna wpisu ≤ 1 000 000 000.",IF(AND('Trades'!J9="GROSS",NOT(ISNUMBER('Trades'!M9))),"Podaj prowizję, także zero",IF(AND('Trades'!J9="GROSS",'Trades'!M9&lt;0),"Prowizja nie może być ujemna",IF(AND('Trades'!J9="GROSS",NOT(ISNUMBER('Trades'!N9))),"Podaj pozostałe opłaty, także zero",IF(AND('Trades'!J9="GROSS",'Trades'!N9&lt;0),"Opłaty nie mogą być ujemne",IF(AND('Trades'!J9="GROSS",NOT(ISNUMBER('Trades'!O9))),"Podaj finansowanie ze znakiem, także zero",IF(AND('Trades'!J9="GROSS",NOT(ISNUMBER(F9))),"Podaj P&amp;L brutto każdego wyjścia",IF(IF('Trades'!J9="NET",OR(ABS('Trades'!L9)&gt;1000000000,ROUND('Trades'!L9,2)&lt;&gt;'Trades'!L9),FALSE),"Kwoty: do 2 miejsc po przecinku; wartość bezwzględna wpisu ≤ 1 000 000 000.",IF(IF('Trades'!J9="GROSS",OR(ABS('Trades'!M9)&gt;1000000000,ABS('Trades'!N9)&gt;1000000000,ABS('Trades'!O9)&gt;1000000000,ROUND('Trades'!M9,2)&lt;&gt;'Trades'!M9,ROUND('Trades'!N9,2)&lt;&gt;'Trades'!N9,ROUND('Trades'!O9,2)&lt;&gt;'Trades'!O9),FALSE),"Kwoty: do 2 miejsc po przecinku; wartość bezwzględna wpisu ≤ 1 000 000 000.",IF(AND('Trades'!G9&lt;&gt;"",OR(NOT(ISNUMBER('Trades'!G9)),'Trades'!G9&lt;=0)),"Podaj dodatnią cenę lub pozostaw puste",IF(AND('Trades'!H9&lt;&gt;"",OR(NOT(ISNUMBER('Trades'!H9)),'Trades'!H9&lt;=0)),"Podaj dodatnią cenę lub pozostaw puste","")))))))))))))))))))))))))))))))))))</x:f>
      </x:c>
      <x:c r="D9" s="31" t="str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b.d.",ROUND(SUMIFS('Exits'!$I$9:$I$608,'Exits'!$B$9:$B$608,'Trades'!A9),8)))</x:f>
      </x:c>
      <x:c r="E9" s="32" t="str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b.d.",IF(OR(O9=0,COUNTIFS('Exits'!$B$9:$B$608,'Trades'!A9,'Exits'!$G$9:$G$608,-1)&gt;0),"b.d.",_xlfn.MAXIFS('Exits'!$C$9:$C$608,'Exits'!$B$9:$B$608,'Trades'!A9))))</x:f>
      </x:c>
      <x:c r="F9" s="30" t="str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b.d.",IF(AND(O9&gt;0,SUMIFS('Exits'!$J$9:$J$608,'Exits'!$B$9:$B$608,'Trades'!A9)=O9),ROUND(SUMIFS('Exits'!$F$9:$F$608,'Exits'!$B$9:$B$608,'Trades'!A9),2),"b.d.")))</x:f>
      </x:c>
      <x:c r="G9" s="30" t="str">
        <x:f>IF(P9=0,"",IF(K9&lt;&gt;1,"b.d.",IF('Trades'!J9="NET",'Trades'!L9,ROUND(F9-'Trades'!M9-'Trades'!N9+'Trades'!O9,2))))</x:f>
      </x:c>
      <x:c r="H9" s="31" t="str">
        <x:f>IF(P9=0,"",IF(N9=1,G9/'Trades'!P9,"b.d."))</x:f>
      </x:c>
      <x:c r="I9" s="33" t="str">
        <x:f>IF(P9=0,"",IF(K9&lt;&gt;1,"Pozycja niezamknięta",IF(NOT(ISNUMBER('Trades'!P9)),"Brak lub błędne ryzyko: dodatnie, ≤ 1 000 000 000, do 2 miejsc po przecinku.",IF(OR('Trades'!P9&lt;=0,'Trades'!P9&gt;1000000000,ROUND('Trades'!P9,2)&lt;&gt;'Trades'!P9),"Brak lub błędne ryzyko: dodatnie, ≤ 1 000 000 000, do 2 miejsc po przecinku.",IF(AND('Trades'!Q9&lt;&gt;"PRICE",'Trades'!Q9&lt;&gt;"ALL_IN"),"Wybierz PRICE lub ALL_IN",IF('Trades'!Q9&lt;&gt;'Summary'!$K$4,"Wybrano inną podstawę","Zapisane"))))))</x:f>
      </x:c>
      <x:c r="J9" s="33" t="str">
        <x:f>IF(P9=0,"",IF('Summary'!$H$6="Sprawdź daty filtra","Sprawdź daty filtra",IF(L9=1,"Uwzględniona",IF(K9=1,"Poza okresem","Nieuwzględniona"))))</x:f>
      </x:c>
      <x:c r="K9" s="29" t="n">
        <x:f>IF(P9=0,0,IF('Trades'!I9="UNSUPPORTED",4,IF(C9&lt;&gt;"",3,IF('Trades'!I9="OPEN",2,1))))</x:f>
        <x:v>0</x:v>
      </x:c>
      <x:c r="L9" s="29" t="n">
        <x:f>IF(OR(K9&lt;&gt;1,'Summary'!$H$6="Sprawdź daty filtra"),0,IF(AND(OR('Summary'!$B$6="",E9&gt;='Summary'!$B$6),OR('Summary'!$E$6="",E9&lt;'Summary'!$E$6+1)),1,0))</x:f>
        <x:v>0</x:v>
      </x:c>
      <x:c r="M9" s="29" t="n">
        <x:f>IF(AND(L9=1,N9=1,'Trades'!Q9='Summary'!$K$4),1,0)</x:f>
        <x:v>0</x:v>
      </x:c>
      <x:c r="N9" s="29" t="n">
        <x:f>IF(K9&lt;&gt;1,0,IF(NOT(ISNUMBER('Trades'!P9)),0,IF(AND('Trades'!P9&gt;0,'Trades'!P9&lt;=1000000000,ROUND('Trades'!P9,2)='Trades'!P9,OR('Trades'!Q9="PRICE",'Trades'!Q9="ALL_IN")),1,0)))</x:f>
        <x:v>0</x:v>
      </x:c>
      <x:c r="O9" s="29" t="n">
        <x:f>IF(P9=0,0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0,COUNTIFS('Exits'!$B$9:$B$608,'Trades'!A9,'Exits'!$K$9:$K$608,1)))</x:f>
        <x:v>0</x:v>
      </x:c>
      <x:c r="P9" s="29" t="n">
        <x:f>IF(COUNTA('Trades'!A9:I9,'Trades'!K9:T9)=0,0,1)</x:f>
        <x:v>0</x:v>
      </x:c>
    </x:row>
    <x:row r="10" ht="52" customHeight="1">
      <x:c r="A10" s="29" t="str">
        <x:f>IF(P10=0,"",IF('Trades'!A10="","[Trades "&amp;ROW()&amp;"]",'Trades'!A10))</x:f>
      </x:c>
      <x:c r="B10" s="33" t="str">
        <x:f>IF(K10=0,"",CHOOSE(K10,"Zamknięta","Otwarta","Niepełna / błędna","Nieobsługiwana"))</x:f>
      </x:c>
      <x:c r="C10" s="33" t="str">
        <x:f>IF(P10=0,"",IF('Trades'!I10="UNSUPPORTED","Dobieranie / odwrócenia nie są obsługiwane",IF('Trades'!A10="","Podaj ID transakcji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ID: tekst zaczynający się od A–Z, do 64 znaków; bez *, ?, ~, =, &lt; i &gt;. Przykład: T-001.",IF(COUNTIFS('Trades'!$A$9:$A$208,'Trades'!A10)&lt;&gt;1,"ID transakcji się powtarza",IF('Trades'!B10="","Podaj instrument",IF(AND('Trades'!C10&lt;&gt;"LONG",'Trades'!C10&lt;&gt;"SHORT"),"Wybierz LONG lub SHORT",IF(NOT(ISNUMBER('Trades'!D10)),"Podaj prawidłowy czas otwarcia",IF(OR('Trades'!D10&lt;1,'Trades'!D10&gt;2958465),"Podaj prawidłowy czas otwarcia",IF(NOT(ISNUMBER('Trades'!E10)),"Podaj dodatnią początkową ilość",IF(OR('Trades'!E10&lt;=0,'Trades'!E10&gt;1000000,ROUND('Trades'!E10,8)&lt;&gt;'Trades'!E10),"Podaj dodatnią początkową ilość",IF('Trades'!F10="","Podaj jednostkę ilości",IF(AND('Trades'!I10&lt;&gt;"OPEN",'Trades'!I10&lt;&gt;"CLOSED"),"Wybierz OPEN lub CLOSED",IF(AND('Trades'!J10&lt;&gt;"NET",'Trades'!J10&lt;&gt;"GROSS"),"Wybierz NET lub GROSS",IF(COUNTIFS('Exits'!$B$9:$B$608,'Trades'!A10,'Exits'!$G$9:$G$608,-1)&gt;0,"Sprawdź powiązane wyjścia",IF(D10&gt;'Trades'!E10,"Zamknięta ilość przekracza początkową",IF(AND('Trades'!I10="OPEN",D10='Trades'!E10),"OPEN jest sprzeczne z zerową pozostałą ilością",IF('Trades'!I10="OPEN","",IF(O10=0,"Dodaj wyjście w Exits",IF(D10&lt;&gt;'Trades'!E10,"CLOSED wymaga zamknięcia całej ilości",IF(AND('Trades'!J10="NET",NOT(ISNUMBER('Trades'!L10))),"Podaj uzgodnione netto całej pozycji",IF(AND('Trades'!J10="NET",'Trades'!K10&lt;&gt;"YES"),"Potwierdź netto całej pozycji",IF(IF('Trades'!J10="NET",IF('Trades'!M10="",FALSE,IF(NOT(ISNUMBER('Trades'!M10)),TRUE,OR('Trades'!M10&lt;0,'Trades'!M10&gt;1000000000,ROUND('Trades'!M10,2)&lt;&gt;'Trades'!M10))),FALSE),"Kwoty: do 2 miejsc po przecinku; wartość bezwzględna wpisu ≤ 1 000 000 000.",IF(IF('Trades'!J10="NET",IF('Trades'!N10="",FALSE,IF(NOT(ISNUMBER('Trades'!N10)),TRUE,OR('Trades'!N10&lt;0,'Trades'!N10&gt;1000000000,ROUND('Trades'!N10,2)&lt;&gt;'Trades'!N10))),FALSE),"Kwoty: do 2 miejsc po przecinku; wartość bezwzględna wpisu ≤ 1 000 000 000.",IF(IF('Trades'!J10="NET",IF('Trades'!O10="",FALSE,IF(NOT(ISNUMBER('Trades'!O10)),TRUE,OR(ABS('Trades'!O10)&gt;1000000000,ROUND('Trades'!O10,2)&lt;&gt;'Trades'!O10))),FALSE),"Kwoty: do 2 miejsc po przecinku; wartość bezwzględna wpisu ≤ 1 000 000 000.",IF(AND('Trades'!J10="GROSS",NOT(ISNUMBER('Trades'!M10))),"Podaj prowizję, także zero",IF(AND('Trades'!J10="GROSS",'Trades'!M10&lt;0),"Prowizja nie może być ujemna",IF(AND('Trades'!J10="GROSS",NOT(ISNUMBER('Trades'!N10))),"Podaj pozostałe opłaty, także zero",IF(AND('Trades'!J10="GROSS",'Trades'!N10&lt;0),"Opłaty nie mogą być ujemne",IF(AND('Trades'!J10="GROSS",NOT(ISNUMBER('Trades'!O10))),"Podaj finansowanie ze znakiem, także zero",IF(AND('Trades'!J10="GROSS",NOT(ISNUMBER(F10))),"Podaj P&amp;L brutto każdego wyjścia",IF(IF('Trades'!J10="NET",OR(ABS('Trades'!L10)&gt;1000000000,ROUND('Trades'!L10,2)&lt;&gt;'Trades'!L10),FALSE),"Kwoty: do 2 miejsc po przecinku; wartość bezwzględna wpisu ≤ 1 000 000 000.",IF(IF('Trades'!J10="GROSS",OR(ABS('Trades'!M10)&gt;1000000000,ABS('Trades'!N10)&gt;1000000000,ABS('Trades'!O10)&gt;1000000000,ROUND('Trades'!M10,2)&lt;&gt;'Trades'!M10,ROUND('Trades'!N10,2)&lt;&gt;'Trades'!N10,ROUND('Trades'!O10,2)&lt;&gt;'Trades'!O10),FALSE),"Kwoty: do 2 miejsc po przecinku; wartość bezwzględna wpisu ≤ 1 000 000 000.",IF(AND('Trades'!G10&lt;&gt;"",OR(NOT(ISNUMBER('Trades'!G10)),'Trades'!G10&lt;=0)),"Podaj dodatnią cenę lub pozostaw puste",IF(AND('Trades'!H10&lt;&gt;"",OR(NOT(ISNUMBER('Trades'!H10)),'Trades'!H10&lt;=0)),"Podaj dodatnią cenę lub pozostaw puste","")))))))))))))))))))))))))))))))))))</x:f>
      </x:c>
      <x:c r="D10" s="31" t="str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b.d.",ROUND(SUMIFS('Exits'!$I$9:$I$608,'Exits'!$B$9:$B$608,'Trades'!A10),8)))</x:f>
      </x:c>
      <x:c r="E10" s="32" t="str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b.d.",IF(OR(O10=0,COUNTIFS('Exits'!$B$9:$B$608,'Trades'!A10,'Exits'!$G$9:$G$608,-1)&gt;0),"b.d.",_xlfn.MAXIFS('Exits'!$C$9:$C$608,'Exits'!$B$9:$B$608,'Trades'!A10))))</x:f>
      </x:c>
      <x:c r="F10" s="30" t="str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b.d.",IF(AND(O10&gt;0,SUMIFS('Exits'!$J$9:$J$608,'Exits'!$B$9:$B$608,'Trades'!A10)=O10),ROUND(SUMIFS('Exits'!$F$9:$F$608,'Exits'!$B$9:$B$608,'Trades'!A10),2),"b.d.")))</x:f>
      </x:c>
      <x:c r="G10" s="30" t="str">
        <x:f>IF(P10=0,"",IF(K10&lt;&gt;1,"b.d.",IF('Trades'!J10="NET",'Trades'!L10,ROUND(F10-'Trades'!M10-'Trades'!N10+'Trades'!O10,2))))</x:f>
      </x:c>
      <x:c r="H10" s="31" t="str">
        <x:f>IF(P10=0,"",IF(N10=1,G10/'Trades'!P10,"b.d."))</x:f>
      </x:c>
      <x:c r="I10" s="33" t="str">
        <x:f>IF(P10=0,"",IF(K10&lt;&gt;1,"Pozycja niezamknięta",IF(NOT(ISNUMBER('Trades'!P10)),"Brak lub błędne ryzyko: dodatnie, ≤ 1 000 000 000, do 2 miejsc po przecinku.",IF(OR('Trades'!P10&lt;=0,'Trades'!P10&gt;1000000000,ROUND('Trades'!P10,2)&lt;&gt;'Trades'!P10),"Brak lub błędne ryzyko: dodatnie, ≤ 1 000 000 000, do 2 miejsc po przecinku.",IF(AND('Trades'!Q10&lt;&gt;"PRICE",'Trades'!Q10&lt;&gt;"ALL_IN"),"Wybierz PRICE lub ALL_IN",IF('Trades'!Q10&lt;&gt;'Summary'!$K$4,"Wybrano inną podstawę","Zapisane"))))))</x:f>
      </x:c>
      <x:c r="J10" s="33" t="str">
        <x:f>IF(P10=0,"",IF('Summary'!$H$6="Sprawdź daty filtra","Sprawdź daty filtra",IF(L10=1,"Uwzględniona",IF(K10=1,"Poza okresem","Nieuwzględniona"))))</x:f>
      </x:c>
      <x:c r="K10" s="29" t="n">
        <x:f>IF(P10=0,0,IF('Trades'!I10="UNSUPPORTED",4,IF(C10&lt;&gt;"",3,IF('Trades'!I10="OPEN",2,1))))</x:f>
        <x:v>0</x:v>
      </x:c>
      <x:c r="L10" s="29" t="n">
        <x:f>IF(OR(K10&lt;&gt;1,'Summary'!$H$6="Sprawdź daty filtra"),0,IF(AND(OR('Summary'!$B$6="",E10&gt;='Summary'!$B$6),OR('Summary'!$E$6="",E10&lt;'Summary'!$E$6+1)),1,0))</x:f>
        <x:v>0</x:v>
      </x:c>
      <x:c r="M10" s="29" t="n">
        <x:f>IF(AND(L10=1,N10=1,'Trades'!Q10='Summary'!$K$4),1,0)</x:f>
        <x:v>0</x:v>
      </x:c>
      <x:c r="N10" s="29" t="n">
        <x:f>IF(K10&lt;&gt;1,0,IF(NOT(ISNUMBER('Trades'!P10)),0,IF(AND('Trades'!P10&gt;0,'Trades'!P10&lt;=1000000000,ROUND('Trades'!P10,2)='Trades'!P10,OR('Trades'!Q10="PRICE",'Trades'!Q10="ALL_IN")),1,0)))</x:f>
        <x:v>0</x:v>
      </x:c>
      <x:c r="O10" s="29" t="n">
        <x:f>IF(P10=0,0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0,COUNTIFS('Exits'!$B$9:$B$608,'Trades'!A10,'Exits'!$K$9:$K$608,1)))</x:f>
        <x:v>0</x:v>
      </x:c>
      <x:c r="P10" s="29" t="n">
        <x:f>IF(COUNTA('Trades'!A10:I10,'Trades'!K10:T10)=0,0,1)</x:f>
        <x:v>0</x:v>
      </x:c>
    </x:row>
    <x:row r="11" ht="52" customHeight="1">
      <x:c r="A11" s="29" t="str">
        <x:f>IF(P11=0,"",IF('Trades'!A11="","[Trades "&amp;ROW()&amp;"]",'Trades'!A11))</x:f>
      </x:c>
      <x:c r="B11" s="33" t="str">
        <x:f>IF(K11=0,"",CHOOSE(K11,"Zamknięta","Otwarta","Niepełna / błędna","Nieobsługiwana"))</x:f>
      </x:c>
      <x:c r="C11" s="33" t="str">
        <x:f>IF(P11=0,"",IF('Trades'!I11="UNSUPPORTED","Dobieranie / odwrócenia nie są obsługiwane",IF('Trades'!A11="","Podaj ID transakcji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ID: tekst zaczynający się od A–Z, do 64 znaków; bez *, ?, ~, =, &lt; i &gt;. Przykład: T-001.",IF(COUNTIFS('Trades'!$A$9:$A$208,'Trades'!A11)&lt;&gt;1,"ID transakcji się powtarza",IF('Trades'!B11="","Podaj instrument",IF(AND('Trades'!C11&lt;&gt;"LONG",'Trades'!C11&lt;&gt;"SHORT"),"Wybierz LONG lub SHORT",IF(NOT(ISNUMBER('Trades'!D11)),"Podaj prawidłowy czas otwarcia",IF(OR('Trades'!D11&lt;1,'Trades'!D11&gt;2958465),"Podaj prawidłowy czas otwarcia",IF(NOT(ISNUMBER('Trades'!E11)),"Podaj dodatnią początkową ilość",IF(OR('Trades'!E11&lt;=0,'Trades'!E11&gt;1000000,ROUND('Trades'!E11,8)&lt;&gt;'Trades'!E11),"Podaj dodatnią początkową ilość",IF('Trades'!F11="","Podaj jednostkę ilości",IF(AND('Trades'!I11&lt;&gt;"OPEN",'Trades'!I11&lt;&gt;"CLOSED"),"Wybierz OPEN lub CLOSED",IF(AND('Trades'!J11&lt;&gt;"NET",'Trades'!J11&lt;&gt;"GROSS"),"Wybierz NET lub GROSS",IF(COUNTIFS('Exits'!$B$9:$B$608,'Trades'!A11,'Exits'!$G$9:$G$608,-1)&gt;0,"Sprawdź powiązane wyjścia",IF(D11&gt;'Trades'!E11,"Zamknięta ilość przekracza początkową",IF(AND('Trades'!I11="OPEN",D11='Trades'!E11),"OPEN jest sprzeczne z zerową pozostałą ilością",IF('Trades'!I11="OPEN","",IF(O11=0,"Dodaj wyjście w Exits",IF(D11&lt;&gt;'Trades'!E11,"CLOSED wymaga zamknięcia całej ilości",IF(AND('Trades'!J11="NET",NOT(ISNUMBER('Trades'!L11))),"Podaj uzgodnione netto całej pozycji",IF(AND('Trades'!J11="NET",'Trades'!K11&lt;&gt;"YES"),"Potwierdź netto całej pozycji",IF(IF('Trades'!J11="NET",IF('Trades'!M11="",FALSE,IF(NOT(ISNUMBER('Trades'!M11)),TRUE,OR('Trades'!M11&lt;0,'Trades'!M11&gt;1000000000,ROUND('Trades'!M11,2)&lt;&gt;'Trades'!M11))),FALSE),"Kwoty: do 2 miejsc po przecinku; wartość bezwzględna wpisu ≤ 1 000 000 000.",IF(IF('Trades'!J11="NET",IF('Trades'!N11="",FALSE,IF(NOT(ISNUMBER('Trades'!N11)),TRUE,OR('Trades'!N11&lt;0,'Trades'!N11&gt;1000000000,ROUND('Trades'!N11,2)&lt;&gt;'Trades'!N11))),FALSE),"Kwoty: do 2 miejsc po przecinku; wartość bezwzględna wpisu ≤ 1 000 000 000.",IF(IF('Trades'!J11="NET",IF('Trades'!O11="",FALSE,IF(NOT(ISNUMBER('Trades'!O11)),TRUE,OR(ABS('Trades'!O11)&gt;1000000000,ROUND('Trades'!O11,2)&lt;&gt;'Trades'!O11))),FALSE),"Kwoty: do 2 miejsc po przecinku; wartość bezwzględna wpisu ≤ 1 000 000 000.",IF(AND('Trades'!J11="GROSS",NOT(ISNUMBER('Trades'!M11))),"Podaj prowizję, także zero",IF(AND('Trades'!J11="GROSS",'Trades'!M11&lt;0),"Prowizja nie może być ujemna",IF(AND('Trades'!J11="GROSS",NOT(ISNUMBER('Trades'!N11))),"Podaj pozostałe opłaty, także zero",IF(AND('Trades'!J11="GROSS",'Trades'!N11&lt;0),"Opłaty nie mogą być ujemne",IF(AND('Trades'!J11="GROSS",NOT(ISNUMBER('Trades'!O11))),"Podaj finansowanie ze znakiem, także zero",IF(AND('Trades'!J11="GROSS",NOT(ISNUMBER(F11))),"Podaj P&amp;L brutto każdego wyjścia",IF(IF('Trades'!J11="NET",OR(ABS('Trades'!L11)&gt;1000000000,ROUND('Trades'!L11,2)&lt;&gt;'Trades'!L11),FALSE),"Kwoty: do 2 miejsc po przecinku; wartość bezwzględna wpisu ≤ 1 000 000 000.",IF(IF('Trades'!J11="GROSS",OR(ABS('Trades'!M11)&gt;1000000000,ABS('Trades'!N11)&gt;1000000000,ABS('Trades'!O11)&gt;1000000000,ROUND('Trades'!M11,2)&lt;&gt;'Trades'!M11,ROUND('Trades'!N11,2)&lt;&gt;'Trades'!N11,ROUND('Trades'!O11,2)&lt;&gt;'Trades'!O11),FALSE),"Kwoty: do 2 miejsc po przecinku; wartość bezwzględna wpisu ≤ 1 000 000 000.",IF(AND('Trades'!G11&lt;&gt;"",OR(NOT(ISNUMBER('Trades'!G11)),'Trades'!G11&lt;=0)),"Podaj dodatnią cenę lub pozostaw puste",IF(AND('Trades'!H11&lt;&gt;"",OR(NOT(ISNUMBER('Trades'!H11)),'Trades'!H11&lt;=0)),"Podaj dodatnią cenę lub pozostaw puste","")))))))))))))))))))))))))))))))))))</x:f>
      </x:c>
      <x:c r="D11" s="31" t="str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b.d.",ROUND(SUMIFS('Exits'!$I$9:$I$608,'Exits'!$B$9:$B$608,'Trades'!A11),8)))</x:f>
      </x:c>
      <x:c r="E11" s="32" t="str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b.d.",IF(OR(O11=0,COUNTIFS('Exits'!$B$9:$B$608,'Trades'!A11,'Exits'!$G$9:$G$608,-1)&gt;0),"b.d.",_xlfn.MAXIFS('Exits'!$C$9:$C$608,'Exits'!$B$9:$B$608,'Trades'!A11))))</x:f>
      </x:c>
      <x:c r="F11" s="30" t="str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b.d.",IF(AND(O11&gt;0,SUMIFS('Exits'!$J$9:$J$608,'Exits'!$B$9:$B$608,'Trades'!A11)=O11),ROUND(SUMIFS('Exits'!$F$9:$F$608,'Exits'!$B$9:$B$608,'Trades'!A11),2),"b.d.")))</x:f>
      </x:c>
      <x:c r="G11" s="30" t="str">
        <x:f>IF(P11=0,"",IF(K11&lt;&gt;1,"b.d.",IF('Trades'!J11="NET",'Trades'!L11,ROUND(F11-'Trades'!M11-'Trades'!N11+'Trades'!O11,2))))</x:f>
      </x:c>
      <x:c r="H11" s="31" t="str">
        <x:f>IF(P11=0,"",IF(N11=1,G11/'Trades'!P11,"b.d."))</x:f>
      </x:c>
      <x:c r="I11" s="33" t="str">
        <x:f>IF(P11=0,"",IF(K11&lt;&gt;1,"Pozycja niezamknięta",IF(NOT(ISNUMBER('Trades'!P11)),"Brak lub błędne ryzyko: dodatnie, ≤ 1 000 000 000, do 2 miejsc po przecinku.",IF(OR('Trades'!P11&lt;=0,'Trades'!P11&gt;1000000000,ROUND('Trades'!P11,2)&lt;&gt;'Trades'!P11),"Brak lub błędne ryzyko: dodatnie, ≤ 1 000 000 000, do 2 miejsc po przecinku.",IF(AND('Trades'!Q11&lt;&gt;"PRICE",'Trades'!Q11&lt;&gt;"ALL_IN"),"Wybierz PRICE lub ALL_IN",IF('Trades'!Q11&lt;&gt;'Summary'!$K$4,"Wybrano inną podstawę","Zapisane"))))))</x:f>
      </x:c>
      <x:c r="J11" s="33" t="str">
        <x:f>IF(P11=0,"",IF('Summary'!$H$6="Sprawdź daty filtra","Sprawdź daty filtra",IF(L11=1,"Uwzględniona",IF(K11=1,"Poza okresem","Nieuwzględniona"))))</x:f>
      </x:c>
      <x:c r="K11" s="29" t="n">
        <x:f>IF(P11=0,0,IF('Trades'!I11="UNSUPPORTED",4,IF(C11&lt;&gt;"",3,IF('Trades'!I11="OPEN",2,1))))</x:f>
        <x:v>0</x:v>
      </x:c>
      <x:c r="L11" s="29" t="n">
        <x:f>IF(OR(K11&lt;&gt;1,'Summary'!$H$6="Sprawdź daty filtra"),0,IF(AND(OR('Summary'!$B$6="",E11&gt;='Summary'!$B$6),OR('Summary'!$E$6="",E11&lt;'Summary'!$E$6+1)),1,0))</x:f>
        <x:v>0</x:v>
      </x:c>
      <x:c r="M11" s="29" t="n">
        <x:f>IF(AND(L11=1,N11=1,'Trades'!Q11='Summary'!$K$4),1,0)</x:f>
        <x:v>0</x:v>
      </x:c>
      <x:c r="N11" s="29" t="n">
        <x:f>IF(K11&lt;&gt;1,0,IF(NOT(ISNUMBER('Trades'!P11)),0,IF(AND('Trades'!P11&gt;0,'Trades'!P11&lt;=1000000000,ROUND('Trades'!P11,2)='Trades'!P11,OR('Trades'!Q11="PRICE",'Trades'!Q11="ALL_IN")),1,0)))</x:f>
        <x:v>0</x:v>
      </x:c>
      <x:c r="O11" s="29" t="n">
        <x:f>IF(P11=0,0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0,COUNTIFS('Exits'!$B$9:$B$608,'Trades'!A11,'Exits'!$K$9:$K$608,1)))</x:f>
        <x:v>0</x:v>
      </x:c>
      <x:c r="P11" s="29" t="n">
        <x:f>IF(COUNTA('Trades'!A11:I11,'Trades'!K11:T11)=0,0,1)</x:f>
        <x:v>0</x:v>
      </x:c>
    </x:row>
    <x:row r="12" ht="52" customHeight="1">
      <x:c r="A12" s="29" t="str">
        <x:f>IF(P12=0,"",IF('Trades'!A12="","[Trades "&amp;ROW()&amp;"]",'Trades'!A12))</x:f>
      </x:c>
      <x:c r="B12" s="33" t="str">
        <x:f>IF(K12=0,"",CHOOSE(K12,"Zamknięta","Otwarta","Niepełna / błędna","Nieobsługiwana"))</x:f>
      </x:c>
      <x:c r="C12" s="33" t="str">
        <x:f>IF(P12=0,"",IF('Trades'!I12="UNSUPPORTED","Dobieranie / odwrócenia nie są obsługiwane",IF('Trades'!A12="","Podaj ID transakcji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ID: tekst zaczynający się od A–Z, do 64 znaków; bez *, ?, ~, =, &lt; i &gt;. Przykład: T-001.",IF(COUNTIFS('Trades'!$A$9:$A$208,'Trades'!A12)&lt;&gt;1,"ID transakcji się powtarza",IF('Trades'!B12="","Podaj instrument",IF(AND('Trades'!C12&lt;&gt;"LONG",'Trades'!C12&lt;&gt;"SHORT"),"Wybierz LONG lub SHORT",IF(NOT(ISNUMBER('Trades'!D12)),"Podaj prawidłowy czas otwarcia",IF(OR('Trades'!D12&lt;1,'Trades'!D12&gt;2958465),"Podaj prawidłowy czas otwarcia",IF(NOT(ISNUMBER('Trades'!E12)),"Podaj dodatnią początkową ilość",IF(OR('Trades'!E12&lt;=0,'Trades'!E12&gt;1000000,ROUND('Trades'!E12,8)&lt;&gt;'Trades'!E12),"Podaj dodatnią początkową ilość",IF('Trades'!F12="","Podaj jednostkę ilości",IF(AND('Trades'!I12&lt;&gt;"OPEN",'Trades'!I12&lt;&gt;"CLOSED"),"Wybierz OPEN lub CLOSED",IF(AND('Trades'!J12&lt;&gt;"NET",'Trades'!J12&lt;&gt;"GROSS"),"Wybierz NET lub GROSS",IF(COUNTIFS('Exits'!$B$9:$B$608,'Trades'!A12,'Exits'!$G$9:$G$608,-1)&gt;0,"Sprawdź powiązane wyjścia",IF(D12&gt;'Trades'!E12,"Zamknięta ilość przekracza początkową",IF(AND('Trades'!I12="OPEN",D12='Trades'!E12),"OPEN jest sprzeczne z zerową pozostałą ilością",IF('Trades'!I12="OPEN","",IF(O12=0,"Dodaj wyjście w Exits",IF(D12&lt;&gt;'Trades'!E12,"CLOSED wymaga zamknięcia całej ilości",IF(AND('Trades'!J12="NET",NOT(ISNUMBER('Trades'!L12))),"Podaj uzgodnione netto całej pozycji",IF(AND('Trades'!J12="NET",'Trades'!K12&lt;&gt;"YES"),"Potwierdź netto całej pozycji",IF(IF('Trades'!J12="NET",IF('Trades'!M12="",FALSE,IF(NOT(ISNUMBER('Trades'!M12)),TRUE,OR('Trades'!M12&lt;0,'Trades'!M12&gt;1000000000,ROUND('Trades'!M12,2)&lt;&gt;'Trades'!M12))),FALSE),"Kwoty: do 2 miejsc po przecinku; wartość bezwzględna wpisu ≤ 1 000 000 000.",IF(IF('Trades'!J12="NET",IF('Trades'!N12="",FALSE,IF(NOT(ISNUMBER('Trades'!N12)),TRUE,OR('Trades'!N12&lt;0,'Trades'!N12&gt;1000000000,ROUND('Trades'!N12,2)&lt;&gt;'Trades'!N12))),FALSE),"Kwoty: do 2 miejsc po przecinku; wartość bezwzględna wpisu ≤ 1 000 000 000.",IF(IF('Trades'!J12="NET",IF('Trades'!O12="",FALSE,IF(NOT(ISNUMBER('Trades'!O12)),TRUE,OR(ABS('Trades'!O12)&gt;1000000000,ROUND('Trades'!O12,2)&lt;&gt;'Trades'!O12))),FALSE),"Kwoty: do 2 miejsc po przecinku; wartość bezwzględna wpisu ≤ 1 000 000 000.",IF(AND('Trades'!J12="GROSS",NOT(ISNUMBER('Trades'!M12))),"Podaj prowizję, także zero",IF(AND('Trades'!J12="GROSS",'Trades'!M12&lt;0),"Prowizja nie może być ujemna",IF(AND('Trades'!J12="GROSS",NOT(ISNUMBER('Trades'!N12))),"Podaj pozostałe opłaty, także zero",IF(AND('Trades'!J12="GROSS",'Trades'!N12&lt;0),"Opłaty nie mogą być ujemne",IF(AND('Trades'!J12="GROSS",NOT(ISNUMBER('Trades'!O12))),"Podaj finansowanie ze znakiem, także zero",IF(AND('Trades'!J12="GROSS",NOT(ISNUMBER(F12))),"Podaj P&amp;L brutto każdego wyjścia",IF(IF('Trades'!J12="NET",OR(ABS('Trades'!L12)&gt;1000000000,ROUND('Trades'!L12,2)&lt;&gt;'Trades'!L12),FALSE),"Kwoty: do 2 miejsc po przecinku; wartość bezwzględna wpisu ≤ 1 000 000 000.",IF(IF('Trades'!J12="GROSS",OR(ABS('Trades'!M12)&gt;1000000000,ABS('Trades'!N12)&gt;1000000000,ABS('Trades'!O12)&gt;1000000000,ROUND('Trades'!M12,2)&lt;&gt;'Trades'!M12,ROUND('Trades'!N12,2)&lt;&gt;'Trades'!N12,ROUND('Trades'!O12,2)&lt;&gt;'Trades'!O12),FALSE),"Kwoty: do 2 miejsc po przecinku; wartość bezwzględna wpisu ≤ 1 000 000 000.",IF(AND('Trades'!G12&lt;&gt;"",OR(NOT(ISNUMBER('Trades'!G12)),'Trades'!G12&lt;=0)),"Podaj dodatnią cenę lub pozostaw puste",IF(AND('Trades'!H12&lt;&gt;"",OR(NOT(ISNUMBER('Trades'!H12)),'Trades'!H12&lt;=0)),"Podaj dodatnią cenę lub pozostaw puste","")))))))))))))))))))))))))))))))))))</x:f>
      </x:c>
      <x:c r="D12" s="31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b.d.",ROUND(SUMIFS('Exits'!$I$9:$I$608,'Exits'!$B$9:$B$608,'Trades'!A12),8)))</x:f>
      </x:c>
      <x:c r="E12" s="32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b.d.",IF(OR(O12=0,COUNTIFS('Exits'!$B$9:$B$608,'Trades'!A12,'Exits'!$G$9:$G$608,-1)&gt;0),"b.d.",_xlfn.MAXIFS('Exits'!$C$9:$C$608,'Exits'!$B$9:$B$608,'Trades'!A12))))</x:f>
      </x:c>
      <x:c r="F12" s="30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b.d.",IF(AND(O12&gt;0,SUMIFS('Exits'!$J$9:$J$608,'Exits'!$B$9:$B$608,'Trades'!A12)=O12),ROUND(SUMIFS('Exits'!$F$9:$F$608,'Exits'!$B$9:$B$608,'Trades'!A12),2),"b.d.")))</x:f>
      </x:c>
      <x:c r="G12" s="30" t="str">
        <x:f>IF(P12=0,"",IF(K12&lt;&gt;1,"b.d.",IF('Trades'!J12="NET",'Trades'!L12,ROUND(F12-'Trades'!M12-'Trades'!N12+'Trades'!O12,2))))</x:f>
      </x:c>
      <x:c r="H12" s="31" t="str">
        <x:f>IF(P12=0,"",IF(N12=1,G12/'Trades'!P12,"b.d."))</x:f>
      </x:c>
      <x:c r="I12" s="33" t="str">
        <x:f>IF(P12=0,"",IF(K12&lt;&gt;1,"Pozycja niezamknięta",IF(NOT(ISNUMBER('Trades'!P12)),"Brak lub błędne ryzyko: dodatnie, ≤ 1 000 000 000, do 2 miejsc po przecinku.",IF(OR('Trades'!P12&lt;=0,'Trades'!P12&gt;1000000000,ROUND('Trades'!P12,2)&lt;&gt;'Trades'!P12),"Brak lub błędne ryzyko: dodatnie, ≤ 1 000 000 000, do 2 miejsc po przecinku.",IF(AND('Trades'!Q12&lt;&gt;"PRICE",'Trades'!Q12&lt;&gt;"ALL_IN"),"Wybierz PRICE lub ALL_IN",IF('Trades'!Q12&lt;&gt;'Summary'!$K$4,"Wybrano inną podstawę","Zapisane"))))))</x:f>
      </x:c>
      <x:c r="J12" s="33" t="str">
        <x:f>IF(P12=0,"",IF('Summary'!$H$6="Sprawdź daty filtra","Sprawdź daty filtra",IF(L12=1,"Uwzględniona",IF(K12=1,"Poza okresem","Nieuwzględniona"))))</x:f>
      </x:c>
      <x:c r="K12" s="29" t="n">
        <x:f>IF(P12=0,0,IF('Trades'!I12="UNSUPPORTED",4,IF(C12&lt;&gt;"",3,IF('Trades'!I12="OPEN",2,1))))</x:f>
        <x:v>0</x:v>
      </x:c>
      <x:c r="L12" s="29" t="n">
        <x:f>IF(OR(K12&lt;&gt;1,'Summary'!$H$6="Sprawdź daty filtra"),0,IF(AND(OR('Summary'!$B$6="",E12&gt;='Summary'!$B$6),OR('Summary'!$E$6="",E12&lt;'Summary'!$E$6+1)),1,0))</x:f>
        <x:v>0</x:v>
      </x:c>
      <x:c r="M12" s="29" t="n">
        <x:f>IF(AND(L12=1,N12=1,'Trades'!Q12='Summary'!$K$4),1,0)</x:f>
        <x:v>0</x:v>
      </x:c>
      <x:c r="N12" s="29" t="n">
        <x:f>IF(K12&lt;&gt;1,0,IF(NOT(ISNUMBER('Trades'!P12)),0,IF(AND('Trades'!P12&gt;0,'Trades'!P12&lt;=1000000000,ROUND('Trades'!P12,2)='Trades'!P12,OR('Trades'!Q12="PRICE",'Trades'!Q12="ALL_IN")),1,0)))</x:f>
        <x:v>0</x:v>
      </x:c>
      <x:c r="O12" s="29" t="n">
        <x:f>IF(P12=0,0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0,COUNTIFS('Exits'!$B$9:$B$608,'Trades'!A12,'Exits'!$K$9:$K$608,1)))</x:f>
        <x:v>0</x:v>
      </x:c>
      <x:c r="P12" s="29" t="n">
        <x:f>IF(COUNTA('Trades'!A12:I12,'Trades'!K12:T12)=0,0,1)</x:f>
        <x:v>0</x:v>
      </x:c>
    </x:row>
    <x:row r="13" ht="52" customHeight="1">
      <x:c r="A13" s="29" t="str">
        <x:f>IF(P13=0,"",IF('Trades'!A13="","[Trades "&amp;ROW()&amp;"]",'Trades'!A13))</x:f>
      </x:c>
      <x:c r="B13" s="33" t="str">
        <x:f>IF(K13=0,"",CHOOSE(K13,"Zamknięta","Otwarta","Niepełna / błędna","Nieobsługiwana"))</x:f>
      </x:c>
      <x:c r="C13" s="33" t="str">
        <x:f>IF(P13=0,"",IF('Trades'!I13="UNSUPPORTED","Dobieranie / odwrócenia nie są obsługiwane",IF('Trades'!A13="","Podaj ID transakcji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ID: tekst zaczynający się od A–Z, do 64 znaków; bez *, ?, ~, =, &lt; i &gt;. Przykład: T-001.",IF(COUNTIFS('Trades'!$A$9:$A$208,'Trades'!A13)&lt;&gt;1,"ID transakcji się powtarza",IF('Trades'!B13="","Podaj instrument",IF(AND('Trades'!C13&lt;&gt;"LONG",'Trades'!C13&lt;&gt;"SHORT"),"Wybierz LONG lub SHORT",IF(NOT(ISNUMBER('Trades'!D13)),"Podaj prawidłowy czas otwarcia",IF(OR('Trades'!D13&lt;1,'Trades'!D13&gt;2958465),"Podaj prawidłowy czas otwarcia",IF(NOT(ISNUMBER('Trades'!E13)),"Podaj dodatnią początkową ilość",IF(OR('Trades'!E13&lt;=0,'Trades'!E13&gt;1000000,ROUND('Trades'!E13,8)&lt;&gt;'Trades'!E13),"Podaj dodatnią początkową ilość",IF('Trades'!F13="","Podaj jednostkę ilości",IF(AND('Trades'!I13&lt;&gt;"OPEN",'Trades'!I13&lt;&gt;"CLOSED"),"Wybierz OPEN lub CLOSED",IF(AND('Trades'!J13&lt;&gt;"NET",'Trades'!J13&lt;&gt;"GROSS"),"Wybierz NET lub GROSS",IF(COUNTIFS('Exits'!$B$9:$B$608,'Trades'!A13,'Exits'!$G$9:$G$608,-1)&gt;0,"Sprawdź powiązane wyjścia",IF(D13&gt;'Trades'!E13,"Zamknięta ilość przekracza początkową",IF(AND('Trades'!I13="OPEN",D13='Trades'!E13),"OPEN jest sprzeczne z zerową pozostałą ilością",IF('Trades'!I13="OPEN","",IF(O13=0,"Dodaj wyjście w Exits",IF(D13&lt;&gt;'Trades'!E13,"CLOSED wymaga zamknięcia całej ilości",IF(AND('Trades'!J13="NET",NOT(ISNUMBER('Trades'!L13))),"Podaj uzgodnione netto całej pozycji",IF(AND('Trades'!J13="NET",'Trades'!K13&lt;&gt;"YES"),"Potwierdź netto całej pozycji",IF(IF('Trades'!J13="NET",IF('Trades'!M13="",FALSE,IF(NOT(ISNUMBER('Trades'!M13)),TRUE,OR('Trades'!M13&lt;0,'Trades'!M13&gt;1000000000,ROUND('Trades'!M13,2)&lt;&gt;'Trades'!M13))),FALSE),"Kwoty: do 2 miejsc po przecinku; wartość bezwzględna wpisu ≤ 1 000 000 000.",IF(IF('Trades'!J13="NET",IF('Trades'!N13="",FALSE,IF(NOT(ISNUMBER('Trades'!N13)),TRUE,OR('Trades'!N13&lt;0,'Trades'!N13&gt;1000000000,ROUND('Trades'!N13,2)&lt;&gt;'Trades'!N13))),FALSE),"Kwoty: do 2 miejsc po przecinku; wartość bezwzględna wpisu ≤ 1 000 000 000.",IF(IF('Trades'!J13="NET",IF('Trades'!O13="",FALSE,IF(NOT(ISNUMBER('Trades'!O13)),TRUE,OR(ABS('Trades'!O13)&gt;1000000000,ROUND('Trades'!O13,2)&lt;&gt;'Trades'!O13))),FALSE),"Kwoty: do 2 miejsc po przecinku; wartość bezwzględna wpisu ≤ 1 000 000 000.",IF(AND('Trades'!J13="GROSS",NOT(ISNUMBER('Trades'!M13))),"Podaj prowizję, także zero",IF(AND('Trades'!J13="GROSS",'Trades'!M13&lt;0),"Prowizja nie może być ujemna",IF(AND('Trades'!J13="GROSS",NOT(ISNUMBER('Trades'!N13))),"Podaj pozostałe opłaty, także zero",IF(AND('Trades'!J13="GROSS",'Trades'!N13&lt;0),"Opłaty nie mogą być ujemne",IF(AND('Trades'!J13="GROSS",NOT(ISNUMBER('Trades'!O13))),"Podaj finansowanie ze znakiem, także zero",IF(AND('Trades'!J13="GROSS",NOT(ISNUMBER(F13))),"Podaj P&amp;L brutto każdego wyjścia",IF(IF('Trades'!J13="NET",OR(ABS('Trades'!L13)&gt;1000000000,ROUND('Trades'!L13,2)&lt;&gt;'Trades'!L13),FALSE),"Kwoty: do 2 miejsc po przecinku; wartość bezwzględna wpisu ≤ 1 000 000 000.",IF(IF('Trades'!J13="GROSS",OR(ABS('Trades'!M13)&gt;1000000000,ABS('Trades'!N13)&gt;1000000000,ABS('Trades'!O13)&gt;1000000000,ROUND('Trades'!M13,2)&lt;&gt;'Trades'!M13,ROUND('Trades'!N13,2)&lt;&gt;'Trades'!N13,ROUND('Trades'!O13,2)&lt;&gt;'Trades'!O13),FALSE),"Kwoty: do 2 miejsc po przecinku; wartość bezwzględna wpisu ≤ 1 000 000 000.",IF(AND('Trades'!G13&lt;&gt;"",OR(NOT(ISNUMBER('Trades'!G13)),'Trades'!G13&lt;=0)),"Podaj dodatnią cenę lub pozostaw puste",IF(AND('Trades'!H13&lt;&gt;"",OR(NOT(ISNUMBER('Trades'!H13)),'Trades'!H13&lt;=0)),"Podaj dodatnią cenę lub pozostaw puste","")))))))))))))))))))))))))))))))))))</x:f>
      </x:c>
      <x:c r="D13" s="31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b.d.",ROUND(SUMIFS('Exits'!$I$9:$I$608,'Exits'!$B$9:$B$608,'Trades'!A13),8)))</x:f>
      </x:c>
      <x:c r="E13" s="32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b.d.",IF(OR(O13=0,COUNTIFS('Exits'!$B$9:$B$608,'Trades'!A13,'Exits'!$G$9:$G$608,-1)&gt;0),"b.d.",_xlfn.MAXIFS('Exits'!$C$9:$C$608,'Exits'!$B$9:$B$608,'Trades'!A13))))</x:f>
      </x:c>
      <x:c r="F13" s="30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b.d.",IF(AND(O13&gt;0,SUMIFS('Exits'!$J$9:$J$608,'Exits'!$B$9:$B$608,'Trades'!A13)=O13),ROUND(SUMIFS('Exits'!$F$9:$F$608,'Exits'!$B$9:$B$608,'Trades'!A13),2),"b.d.")))</x:f>
      </x:c>
      <x:c r="G13" s="30" t="str">
        <x:f>IF(P13=0,"",IF(K13&lt;&gt;1,"b.d.",IF('Trades'!J13="NET",'Trades'!L13,ROUND(F13-'Trades'!M13-'Trades'!N13+'Trades'!O13,2))))</x:f>
      </x:c>
      <x:c r="H13" s="31" t="str">
        <x:f>IF(P13=0,"",IF(N13=1,G13/'Trades'!P13,"b.d."))</x:f>
      </x:c>
      <x:c r="I13" s="33" t="str">
        <x:f>IF(P13=0,"",IF(K13&lt;&gt;1,"Pozycja niezamknięta",IF(NOT(ISNUMBER('Trades'!P13)),"Brak lub błędne ryzyko: dodatnie, ≤ 1 000 000 000, do 2 miejsc po przecinku.",IF(OR('Trades'!P13&lt;=0,'Trades'!P13&gt;1000000000,ROUND('Trades'!P13,2)&lt;&gt;'Trades'!P13),"Brak lub błędne ryzyko: dodatnie, ≤ 1 000 000 000, do 2 miejsc po przecinku.",IF(AND('Trades'!Q13&lt;&gt;"PRICE",'Trades'!Q13&lt;&gt;"ALL_IN"),"Wybierz PRICE lub ALL_IN",IF('Trades'!Q13&lt;&gt;'Summary'!$K$4,"Wybrano inną podstawę","Zapisane"))))))</x:f>
      </x:c>
      <x:c r="J13" s="33" t="str">
        <x:f>IF(P13=0,"",IF('Summary'!$H$6="Sprawdź daty filtra","Sprawdź daty filtra",IF(L13=1,"Uwzględniona",IF(K13=1,"Poza okresem","Nieuwzględniona"))))</x:f>
      </x:c>
      <x:c r="K13" s="29" t="n">
        <x:f>IF(P13=0,0,IF('Trades'!I13="UNSUPPORTED",4,IF(C13&lt;&gt;"",3,IF('Trades'!I13="OPEN",2,1))))</x:f>
        <x:v>0</x:v>
      </x:c>
      <x:c r="L13" s="29" t="n">
        <x:f>IF(OR(K13&lt;&gt;1,'Summary'!$H$6="Sprawdź daty filtra"),0,IF(AND(OR('Summary'!$B$6="",E13&gt;='Summary'!$B$6),OR('Summary'!$E$6="",E13&lt;'Summary'!$E$6+1)),1,0))</x:f>
        <x:v>0</x:v>
      </x:c>
      <x:c r="M13" s="29" t="n">
        <x:f>IF(AND(L13=1,N13=1,'Trades'!Q13='Summary'!$K$4),1,0)</x:f>
        <x:v>0</x:v>
      </x:c>
      <x:c r="N13" s="29" t="n">
        <x:f>IF(K13&lt;&gt;1,0,IF(NOT(ISNUMBER('Trades'!P13)),0,IF(AND('Trades'!P13&gt;0,'Trades'!P13&lt;=1000000000,ROUND('Trades'!P13,2)='Trades'!P13,OR('Trades'!Q13="PRICE",'Trades'!Q13="ALL_IN")),1,0)))</x:f>
        <x:v>0</x:v>
      </x:c>
      <x:c r="O13" s="29" t="n">
        <x:f>IF(P13=0,0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0,COUNTIFS('Exits'!$B$9:$B$608,'Trades'!A13,'Exits'!$K$9:$K$608,1)))</x:f>
        <x:v>0</x:v>
      </x:c>
      <x:c r="P13" s="29" t="n">
        <x:f>IF(COUNTA('Trades'!A13:I13,'Trades'!K13:T13)=0,0,1)</x:f>
        <x:v>0</x:v>
      </x:c>
    </x:row>
    <x:row r="14" ht="52" customHeight="1">
      <x:c r="A14" s="29" t="str">
        <x:f>IF(P14=0,"",IF('Trades'!A14="","[Trades "&amp;ROW()&amp;"]",'Trades'!A14))</x:f>
      </x:c>
      <x:c r="B14" s="33" t="str">
        <x:f>IF(K14=0,"",CHOOSE(K14,"Zamknięta","Otwarta","Niepełna / błędna","Nieobsługiwana"))</x:f>
      </x:c>
      <x:c r="C14" s="33" t="str">
        <x:f>IF(P14=0,"",IF('Trades'!I14="UNSUPPORTED","Dobieranie / odwrócenia nie są obsługiwane",IF('Trades'!A14="","Podaj ID transakcji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ID: tekst zaczynający się od A–Z, do 64 znaków; bez *, ?, ~, =, &lt; i &gt;. Przykład: T-001.",IF(COUNTIFS('Trades'!$A$9:$A$208,'Trades'!A14)&lt;&gt;1,"ID transakcji się powtarza",IF('Trades'!B14="","Podaj instrument",IF(AND('Trades'!C14&lt;&gt;"LONG",'Trades'!C14&lt;&gt;"SHORT"),"Wybierz LONG lub SHORT",IF(NOT(ISNUMBER('Trades'!D14)),"Podaj prawidłowy czas otwarcia",IF(OR('Trades'!D14&lt;1,'Trades'!D14&gt;2958465),"Podaj prawidłowy czas otwarcia",IF(NOT(ISNUMBER('Trades'!E14)),"Podaj dodatnią początkową ilość",IF(OR('Trades'!E14&lt;=0,'Trades'!E14&gt;1000000,ROUND('Trades'!E14,8)&lt;&gt;'Trades'!E14),"Podaj dodatnią początkową ilość",IF('Trades'!F14="","Podaj jednostkę ilości",IF(AND('Trades'!I14&lt;&gt;"OPEN",'Trades'!I14&lt;&gt;"CLOSED"),"Wybierz OPEN lub CLOSED",IF(AND('Trades'!J14&lt;&gt;"NET",'Trades'!J14&lt;&gt;"GROSS"),"Wybierz NET lub GROSS",IF(COUNTIFS('Exits'!$B$9:$B$608,'Trades'!A14,'Exits'!$G$9:$G$608,-1)&gt;0,"Sprawdź powiązane wyjścia",IF(D14&gt;'Trades'!E14,"Zamknięta ilość przekracza początkową",IF(AND('Trades'!I14="OPEN",D14='Trades'!E14),"OPEN jest sprzeczne z zerową pozostałą ilością",IF('Trades'!I14="OPEN","",IF(O14=0,"Dodaj wyjście w Exits",IF(D14&lt;&gt;'Trades'!E14,"CLOSED wymaga zamknięcia całej ilości",IF(AND('Trades'!J14="NET",NOT(ISNUMBER('Trades'!L14))),"Podaj uzgodnione netto całej pozycji",IF(AND('Trades'!J14="NET",'Trades'!K14&lt;&gt;"YES"),"Potwierdź netto całej pozycji",IF(IF('Trades'!J14="NET",IF('Trades'!M14="",FALSE,IF(NOT(ISNUMBER('Trades'!M14)),TRUE,OR('Trades'!M14&lt;0,'Trades'!M14&gt;1000000000,ROUND('Trades'!M14,2)&lt;&gt;'Trades'!M14))),FALSE),"Kwoty: do 2 miejsc po przecinku; wartość bezwzględna wpisu ≤ 1 000 000 000.",IF(IF('Trades'!J14="NET",IF('Trades'!N14="",FALSE,IF(NOT(ISNUMBER('Trades'!N14)),TRUE,OR('Trades'!N14&lt;0,'Trades'!N14&gt;1000000000,ROUND('Trades'!N14,2)&lt;&gt;'Trades'!N14))),FALSE),"Kwoty: do 2 miejsc po przecinku; wartość bezwzględna wpisu ≤ 1 000 000 000.",IF(IF('Trades'!J14="NET",IF('Trades'!O14="",FALSE,IF(NOT(ISNUMBER('Trades'!O14)),TRUE,OR(ABS('Trades'!O14)&gt;1000000000,ROUND('Trades'!O14,2)&lt;&gt;'Trades'!O14))),FALSE),"Kwoty: do 2 miejsc po przecinku; wartość bezwzględna wpisu ≤ 1 000 000 000.",IF(AND('Trades'!J14="GROSS",NOT(ISNUMBER('Trades'!M14))),"Podaj prowizję, także zero",IF(AND('Trades'!J14="GROSS",'Trades'!M14&lt;0),"Prowizja nie może być ujemna",IF(AND('Trades'!J14="GROSS",NOT(ISNUMBER('Trades'!N14))),"Podaj pozostałe opłaty, także zero",IF(AND('Trades'!J14="GROSS",'Trades'!N14&lt;0),"Opłaty nie mogą być ujemne",IF(AND('Trades'!J14="GROSS",NOT(ISNUMBER('Trades'!O14))),"Podaj finansowanie ze znakiem, także zero",IF(AND('Trades'!J14="GROSS",NOT(ISNUMBER(F14))),"Podaj P&amp;L brutto każdego wyjścia",IF(IF('Trades'!J14="NET",OR(ABS('Trades'!L14)&gt;1000000000,ROUND('Trades'!L14,2)&lt;&gt;'Trades'!L14),FALSE),"Kwoty: do 2 miejsc po przecinku; wartość bezwzględna wpisu ≤ 1 000 000 000.",IF(IF('Trades'!J14="GROSS",OR(ABS('Trades'!M14)&gt;1000000000,ABS('Trades'!N14)&gt;1000000000,ABS('Trades'!O14)&gt;1000000000,ROUND('Trades'!M14,2)&lt;&gt;'Trades'!M14,ROUND('Trades'!N14,2)&lt;&gt;'Trades'!N14,ROUND('Trades'!O14,2)&lt;&gt;'Trades'!O14),FALSE),"Kwoty: do 2 miejsc po przecinku; wartość bezwzględna wpisu ≤ 1 000 000 000.",IF(AND('Trades'!G14&lt;&gt;"",OR(NOT(ISNUMBER('Trades'!G14)),'Trades'!G14&lt;=0)),"Podaj dodatnią cenę lub pozostaw puste",IF(AND('Trades'!H14&lt;&gt;"",OR(NOT(ISNUMBER('Trades'!H14)),'Trades'!H14&lt;=0)),"Podaj dodatnią cenę lub pozostaw puste","")))))))))))))))))))))))))))))))))))</x:f>
      </x:c>
      <x:c r="D14" s="31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b.d.",ROUND(SUMIFS('Exits'!$I$9:$I$608,'Exits'!$B$9:$B$608,'Trades'!A14),8)))</x:f>
      </x:c>
      <x:c r="E14" s="32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b.d.",IF(OR(O14=0,COUNTIFS('Exits'!$B$9:$B$608,'Trades'!A14,'Exits'!$G$9:$G$608,-1)&gt;0),"b.d.",_xlfn.MAXIFS('Exits'!$C$9:$C$608,'Exits'!$B$9:$B$608,'Trades'!A14))))</x:f>
      </x:c>
      <x:c r="F14" s="30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b.d.",IF(AND(O14&gt;0,SUMIFS('Exits'!$J$9:$J$608,'Exits'!$B$9:$B$608,'Trades'!A14)=O14),ROUND(SUMIFS('Exits'!$F$9:$F$608,'Exits'!$B$9:$B$608,'Trades'!A14),2),"b.d.")))</x:f>
      </x:c>
      <x:c r="G14" s="30" t="str">
        <x:f>IF(P14=0,"",IF(K14&lt;&gt;1,"b.d.",IF('Trades'!J14="NET",'Trades'!L14,ROUND(F14-'Trades'!M14-'Trades'!N14+'Trades'!O14,2))))</x:f>
      </x:c>
      <x:c r="H14" s="31" t="str">
        <x:f>IF(P14=0,"",IF(N14=1,G14/'Trades'!P14,"b.d."))</x:f>
      </x:c>
      <x:c r="I14" s="33" t="str">
        <x:f>IF(P14=0,"",IF(K14&lt;&gt;1,"Pozycja niezamknięta",IF(NOT(ISNUMBER('Trades'!P14)),"Brak lub błędne ryzyko: dodatnie, ≤ 1 000 000 000, do 2 miejsc po przecinku.",IF(OR('Trades'!P14&lt;=0,'Trades'!P14&gt;1000000000,ROUND('Trades'!P14,2)&lt;&gt;'Trades'!P14),"Brak lub błędne ryzyko: dodatnie, ≤ 1 000 000 000, do 2 miejsc po przecinku.",IF(AND('Trades'!Q14&lt;&gt;"PRICE",'Trades'!Q14&lt;&gt;"ALL_IN"),"Wybierz PRICE lub ALL_IN",IF('Trades'!Q14&lt;&gt;'Summary'!$K$4,"Wybrano inną podstawę","Zapisane"))))))</x:f>
      </x:c>
      <x:c r="J14" s="33" t="str">
        <x:f>IF(P14=0,"",IF('Summary'!$H$6="Sprawdź daty filtra","Sprawdź daty filtra",IF(L14=1,"Uwzględniona",IF(K14=1,"Poza okresem","Nieuwzględniona"))))</x:f>
      </x:c>
      <x:c r="K14" s="29" t="n">
        <x:f>IF(P14=0,0,IF('Trades'!I14="UNSUPPORTED",4,IF(C14&lt;&gt;"",3,IF('Trades'!I14="OPEN",2,1))))</x:f>
        <x:v>0</x:v>
      </x:c>
      <x:c r="L14" s="29" t="n">
        <x:f>IF(OR(K14&lt;&gt;1,'Summary'!$H$6="Sprawdź daty filtra"),0,IF(AND(OR('Summary'!$B$6="",E14&gt;='Summary'!$B$6),OR('Summary'!$E$6="",E14&lt;'Summary'!$E$6+1)),1,0))</x:f>
        <x:v>0</x:v>
      </x:c>
      <x:c r="M14" s="29" t="n">
        <x:f>IF(AND(L14=1,N14=1,'Trades'!Q14='Summary'!$K$4),1,0)</x:f>
        <x:v>0</x:v>
      </x:c>
      <x:c r="N14" s="29" t="n">
        <x:f>IF(K14&lt;&gt;1,0,IF(NOT(ISNUMBER('Trades'!P14)),0,IF(AND('Trades'!P14&gt;0,'Trades'!P14&lt;=1000000000,ROUND('Trades'!P14,2)='Trades'!P14,OR('Trades'!Q14="PRICE",'Trades'!Q14="ALL_IN")),1,0)))</x:f>
        <x:v>0</x:v>
      </x:c>
      <x:c r="O14" s="29" t="n">
        <x:f>IF(P14=0,0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0,COUNTIFS('Exits'!$B$9:$B$608,'Trades'!A14,'Exits'!$K$9:$K$608,1)))</x:f>
        <x:v>0</x:v>
      </x:c>
      <x:c r="P14" s="29" t="n">
        <x:f>IF(COUNTA('Trades'!A14:I14,'Trades'!K14:T14)=0,0,1)</x:f>
        <x:v>0</x:v>
      </x:c>
    </x:row>
    <x:row r="15" ht="52" customHeight="1">
      <x:c r="A15" s="29" t="str">
        <x:f>IF(P15=0,"",IF('Trades'!A15="","[Trades "&amp;ROW()&amp;"]",'Trades'!A15))</x:f>
      </x:c>
      <x:c r="B15" s="33" t="str">
        <x:f>IF(K15=0,"",CHOOSE(K15,"Zamknięta","Otwarta","Niepełna / błędna","Nieobsługiwana"))</x:f>
      </x:c>
      <x:c r="C15" s="33" t="str">
        <x:f>IF(P15=0,"",IF('Trades'!I15="UNSUPPORTED","Dobieranie / odwrócenia nie są obsługiwane",IF('Trades'!A15="","Podaj ID transakcji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ID: tekst zaczynający się od A–Z, do 64 znaków; bez *, ?, ~, =, &lt; i &gt;. Przykład: T-001.",IF(COUNTIFS('Trades'!$A$9:$A$208,'Trades'!A15)&lt;&gt;1,"ID transakcji się powtarza",IF('Trades'!B15="","Podaj instrument",IF(AND('Trades'!C15&lt;&gt;"LONG",'Trades'!C15&lt;&gt;"SHORT"),"Wybierz LONG lub SHORT",IF(NOT(ISNUMBER('Trades'!D15)),"Podaj prawidłowy czas otwarcia",IF(OR('Trades'!D15&lt;1,'Trades'!D15&gt;2958465),"Podaj prawidłowy czas otwarcia",IF(NOT(ISNUMBER('Trades'!E15)),"Podaj dodatnią początkową ilość",IF(OR('Trades'!E15&lt;=0,'Trades'!E15&gt;1000000,ROUND('Trades'!E15,8)&lt;&gt;'Trades'!E15),"Podaj dodatnią początkową ilość",IF('Trades'!F15="","Podaj jednostkę ilości",IF(AND('Trades'!I15&lt;&gt;"OPEN",'Trades'!I15&lt;&gt;"CLOSED"),"Wybierz OPEN lub CLOSED",IF(AND('Trades'!J15&lt;&gt;"NET",'Trades'!J15&lt;&gt;"GROSS"),"Wybierz NET lub GROSS",IF(COUNTIFS('Exits'!$B$9:$B$608,'Trades'!A15,'Exits'!$G$9:$G$608,-1)&gt;0,"Sprawdź powiązane wyjścia",IF(D15&gt;'Trades'!E15,"Zamknięta ilość przekracza początkową",IF(AND('Trades'!I15="OPEN",D15='Trades'!E15),"OPEN jest sprzeczne z zerową pozostałą ilością",IF('Trades'!I15="OPEN","",IF(O15=0,"Dodaj wyjście w Exits",IF(D15&lt;&gt;'Trades'!E15,"CLOSED wymaga zamknięcia całej ilości",IF(AND('Trades'!J15="NET",NOT(ISNUMBER('Trades'!L15))),"Podaj uzgodnione netto całej pozycji",IF(AND('Trades'!J15="NET",'Trades'!K15&lt;&gt;"YES"),"Potwierdź netto całej pozycji",IF(IF('Trades'!J15="NET",IF('Trades'!M15="",FALSE,IF(NOT(ISNUMBER('Trades'!M15)),TRUE,OR('Trades'!M15&lt;0,'Trades'!M15&gt;1000000000,ROUND('Trades'!M15,2)&lt;&gt;'Trades'!M15))),FALSE),"Kwoty: do 2 miejsc po przecinku; wartość bezwzględna wpisu ≤ 1 000 000 000.",IF(IF('Trades'!J15="NET",IF('Trades'!N15="",FALSE,IF(NOT(ISNUMBER('Trades'!N15)),TRUE,OR('Trades'!N15&lt;0,'Trades'!N15&gt;1000000000,ROUND('Trades'!N15,2)&lt;&gt;'Trades'!N15))),FALSE),"Kwoty: do 2 miejsc po przecinku; wartość bezwzględna wpisu ≤ 1 000 000 000.",IF(IF('Trades'!J15="NET",IF('Trades'!O15="",FALSE,IF(NOT(ISNUMBER('Trades'!O15)),TRUE,OR(ABS('Trades'!O15)&gt;1000000000,ROUND('Trades'!O15,2)&lt;&gt;'Trades'!O15))),FALSE),"Kwoty: do 2 miejsc po przecinku; wartość bezwzględna wpisu ≤ 1 000 000 000.",IF(AND('Trades'!J15="GROSS",NOT(ISNUMBER('Trades'!M15))),"Podaj prowizję, także zero",IF(AND('Trades'!J15="GROSS",'Trades'!M15&lt;0),"Prowizja nie może być ujemna",IF(AND('Trades'!J15="GROSS",NOT(ISNUMBER('Trades'!N15))),"Podaj pozostałe opłaty, także zero",IF(AND('Trades'!J15="GROSS",'Trades'!N15&lt;0),"Opłaty nie mogą być ujemne",IF(AND('Trades'!J15="GROSS",NOT(ISNUMBER('Trades'!O15))),"Podaj finansowanie ze znakiem, także zero",IF(AND('Trades'!J15="GROSS",NOT(ISNUMBER(F15))),"Podaj P&amp;L brutto każdego wyjścia",IF(IF('Trades'!J15="NET",OR(ABS('Trades'!L15)&gt;1000000000,ROUND('Trades'!L15,2)&lt;&gt;'Trades'!L15),FALSE),"Kwoty: do 2 miejsc po przecinku; wartość bezwzględna wpisu ≤ 1 000 000 000.",IF(IF('Trades'!J15="GROSS",OR(ABS('Trades'!M15)&gt;1000000000,ABS('Trades'!N15)&gt;1000000000,ABS('Trades'!O15)&gt;1000000000,ROUND('Trades'!M15,2)&lt;&gt;'Trades'!M15,ROUND('Trades'!N15,2)&lt;&gt;'Trades'!N15,ROUND('Trades'!O15,2)&lt;&gt;'Trades'!O15),FALSE),"Kwoty: do 2 miejsc po przecinku; wartość bezwzględna wpisu ≤ 1 000 000 000.",IF(AND('Trades'!G15&lt;&gt;"",OR(NOT(ISNUMBER('Trades'!G15)),'Trades'!G15&lt;=0)),"Podaj dodatnią cenę lub pozostaw puste",IF(AND('Trades'!H15&lt;&gt;"",OR(NOT(ISNUMBER('Trades'!H15)),'Trades'!H15&lt;=0)),"Podaj dodatnią cenę lub pozostaw puste","")))))))))))))))))))))))))))))))))))</x:f>
      </x:c>
      <x:c r="D15" s="31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b.d.",ROUND(SUMIFS('Exits'!$I$9:$I$608,'Exits'!$B$9:$B$608,'Trades'!A15),8)))</x:f>
      </x:c>
      <x:c r="E15" s="32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b.d.",IF(OR(O15=0,COUNTIFS('Exits'!$B$9:$B$608,'Trades'!A15,'Exits'!$G$9:$G$608,-1)&gt;0),"b.d.",_xlfn.MAXIFS('Exits'!$C$9:$C$608,'Exits'!$B$9:$B$608,'Trades'!A15))))</x:f>
      </x:c>
      <x:c r="F15" s="30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b.d.",IF(AND(O15&gt;0,SUMIFS('Exits'!$J$9:$J$608,'Exits'!$B$9:$B$608,'Trades'!A15)=O15),ROUND(SUMIFS('Exits'!$F$9:$F$608,'Exits'!$B$9:$B$608,'Trades'!A15),2),"b.d.")))</x:f>
      </x:c>
      <x:c r="G15" s="30" t="str">
        <x:f>IF(P15=0,"",IF(K15&lt;&gt;1,"b.d.",IF('Trades'!J15="NET",'Trades'!L15,ROUND(F15-'Trades'!M15-'Trades'!N15+'Trades'!O15,2))))</x:f>
      </x:c>
      <x:c r="H15" s="31" t="str">
        <x:f>IF(P15=0,"",IF(N15=1,G15/'Trades'!P15,"b.d."))</x:f>
      </x:c>
      <x:c r="I15" s="33" t="str">
        <x:f>IF(P15=0,"",IF(K15&lt;&gt;1,"Pozycja niezamknięta",IF(NOT(ISNUMBER('Trades'!P15)),"Brak lub błędne ryzyko: dodatnie, ≤ 1 000 000 000, do 2 miejsc po przecinku.",IF(OR('Trades'!P15&lt;=0,'Trades'!P15&gt;1000000000,ROUND('Trades'!P15,2)&lt;&gt;'Trades'!P15),"Brak lub błędne ryzyko: dodatnie, ≤ 1 000 000 000, do 2 miejsc po przecinku.",IF(AND('Trades'!Q15&lt;&gt;"PRICE",'Trades'!Q15&lt;&gt;"ALL_IN"),"Wybierz PRICE lub ALL_IN",IF('Trades'!Q15&lt;&gt;'Summary'!$K$4,"Wybrano inną podstawę","Zapisane"))))))</x:f>
      </x:c>
      <x:c r="J15" s="33" t="str">
        <x:f>IF(P15=0,"",IF('Summary'!$H$6="Sprawdź daty filtra","Sprawdź daty filtra",IF(L15=1,"Uwzględniona",IF(K15=1,"Poza okresem","Nieuwzględniona"))))</x:f>
      </x:c>
      <x:c r="K15" s="29" t="n">
        <x:f>IF(P15=0,0,IF('Trades'!I15="UNSUPPORTED",4,IF(C15&lt;&gt;"",3,IF('Trades'!I15="OPEN",2,1))))</x:f>
        <x:v>0</x:v>
      </x:c>
      <x:c r="L15" s="29" t="n">
        <x:f>IF(OR(K15&lt;&gt;1,'Summary'!$H$6="Sprawdź daty filtra"),0,IF(AND(OR('Summary'!$B$6="",E15&gt;='Summary'!$B$6),OR('Summary'!$E$6="",E15&lt;'Summary'!$E$6+1)),1,0))</x:f>
        <x:v>0</x:v>
      </x:c>
      <x:c r="M15" s="29" t="n">
        <x:f>IF(AND(L15=1,N15=1,'Trades'!Q15='Summary'!$K$4),1,0)</x:f>
        <x:v>0</x:v>
      </x:c>
      <x:c r="N15" s="29" t="n">
        <x:f>IF(K15&lt;&gt;1,0,IF(NOT(ISNUMBER('Trades'!P15)),0,IF(AND('Trades'!P15&gt;0,'Trades'!P15&lt;=1000000000,ROUND('Trades'!P15,2)='Trades'!P15,OR('Trades'!Q15="PRICE",'Trades'!Q15="ALL_IN")),1,0)))</x:f>
        <x:v>0</x:v>
      </x:c>
      <x:c r="O15" s="29" t="n">
        <x:f>IF(P15=0,0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0,COUNTIFS('Exits'!$B$9:$B$608,'Trades'!A15,'Exits'!$K$9:$K$608,1)))</x:f>
        <x:v>0</x:v>
      </x:c>
      <x:c r="P15" s="29" t="n">
        <x:f>IF(COUNTA('Trades'!A15:I15,'Trades'!K15:T15)=0,0,1)</x:f>
        <x:v>0</x:v>
      </x:c>
    </x:row>
    <x:row r="16" ht="52" customHeight="1">
      <x:c r="A16" s="29" t="str">
        <x:f>IF(P16=0,"",IF('Trades'!A16="","[Trades "&amp;ROW()&amp;"]",'Trades'!A16))</x:f>
      </x:c>
      <x:c r="B16" s="33" t="str">
        <x:f>IF(K16=0,"",CHOOSE(K16,"Zamknięta","Otwarta","Niepełna / błędna","Nieobsługiwana"))</x:f>
      </x:c>
      <x:c r="C16" s="33" t="str">
        <x:f>IF(P16=0,"",IF('Trades'!I16="UNSUPPORTED","Dobieranie / odwrócenia nie są obsługiwane",IF('Trades'!A16="","Podaj ID transakcji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ID: tekst zaczynający się od A–Z, do 64 znaków; bez *, ?, ~, =, &lt; i &gt;. Przykład: T-001.",IF(COUNTIFS('Trades'!$A$9:$A$208,'Trades'!A16)&lt;&gt;1,"ID transakcji się powtarza",IF('Trades'!B16="","Podaj instrument",IF(AND('Trades'!C16&lt;&gt;"LONG",'Trades'!C16&lt;&gt;"SHORT"),"Wybierz LONG lub SHORT",IF(NOT(ISNUMBER('Trades'!D16)),"Podaj prawidłowy czas otwarcia",IF(OR('Trades'!D16&lt;1,'Trades'!D16&gt;2958465),"Podaj prawidłowy czas otwarcia",IF(NOT(ISNUMBER('Trades'!E16)),"Podaj dodatnią początkową ilość",IF(OR('Trades'!E16&lt;=0,'Trades'!E16&gt;1000000,ROUND('Trades'!E16,8)&lt;&gt;'Trades'!E16),"Podaj dodatnią początkową ilość",IF('Trades'!F16="","Podaj jednostkę ilości",IF(AND('Trades'!I16&lt;&gt;"OPEN",'Trades'!I16&lt;&gt;"CLOSED"),"Wybierz OPEN lub CLOSED",IF(AND('Trades'!J16&lt;&gt;"NET",'Trades'!J16&lt;&gt;"GROSS"),"Wybierz NET lub GROSS",IF(COUNTIFS('Exits'!$B$9:$B$608,'Trades'!A16,'Exits'!$G$9:$G$608,-1)&gt;0,"Sprawdź powiązane wyjścia",IF(D16&gt;'Trades'!E16,"Zamknięta ilość przekracza początkową",IF(AND('Trades'!I16="OPEN",D16='Trades'!E16),"OPEN jest sprzeczne z zerową pozostałą ilością",IF('Trades'!I16="OPEN","",IF(O16=0,"Dodaj wyjście w Exits",IF(D16&lt;&gt;'Trades'!E16,"CLOSED wymaga zamknięcia całej ilości",IF(AND('Trades'!J16="NET",NOT(ISNUMBER('Trades'!L16))),"Podaj uzgodnione netto całej pozycji",IF(AND('Trades'!J16="NET",'Trades'!K16&lt;&gt;"YES"),"Potwierdź netto całej pozycji",IF(IF('Trades'!J16="NET",IF('Trades'!M16="",FALSE,IF(NOT(ISNUMBER('Trades'!M16)),TRUE,OR('Trades'!M16&lt;0,'Trades'!M16&gt;1000000000,ROUND('Trades'!M16,2)&lt;&gt;'Trades'!M16))),FALSE),"Kwoty: do 2 miejsc po przecinku; wartość bezwzględna wpisu ≤ 1 000 000 000.",IF(IF('Trades'!J16="NET",IF('Trades'!N16="",FALSE,IF(NOT(ISNUMBER('Trades'!N16)),TRUE,OR('Trades'!N16&lt;0,'Trades'!N16&gt;1000000000,ROUND('Trades'!N16,2)&lt;&gt;'Trades'!N16))),FALSE),"Kwoty: do 2 miejsc po przecinku; wartość bezwzględna wpisu ≤ 1 000 000 000.",IF(IF('Trades'!J16="NET",IF('Trades'!O16="",FALSE,IF(NOT(ISNUMBER('Trades'!O16)),TRUE,OR(ABS('Trades'!O16)&gt;1000000000,ROUND('Trades'!O16,2)&lt;&gt;'Trades'!O16))),FALSE),"Kwoty: do 2 miejsc po przecinku; wartość bezwzględna wpisu ≤ 1 000 000 000.",IF(AND('Trades'!J16="GROSS",NOT(ISNUMBER('Trades'!M16))),"Podaj prowizję, także zero",IF(AND('Trades'!J16="GROSS",'Trades'!M16&lt;0),"Prowizja nie może być ujemna",IF(AND('Trades'!J16="GROSS",NOT(ISNUMBER('Trades'!N16))),"Podaj pozostałe opłaty, także zero",IF(AND('Trades'!J16="GROSS",'Trades'!N16&lt;0),"Opłaty nie mogą być ujemne",IF(AND('Trades'!J16="GROSS",NOT(ISNUMBER('Trades'!O16))),"Podaj finansowanie ze znakiem, także zero",IF(AND('Trades'!J16="GROSS",NOT(ISNUMBER(F16))),"Podaj P&amp;L brutto każdego wyjścia",IF(IF('Trades'!J16="NET",OR(ABS('Trades'!L16)&gt;1000000000,ROUND('Trades'!L16,2)&lt;&gt;'Trades'!L16),FALSE),"Kwoty: do 2 miejsc po przecinku; wartość bezwzględna wpisu ≤ 1 000 000 000.",IF(IF('Trades'!J16="GROSS",OR(ABS('Trades'!M16)&gt;1000000000,ABS('Trades'!N16)&gt;1000000000,ABS('Trades'!O16)&gt;1000000000,ROUND('Trades'!M16,2)&lt;&gt;'Trades'!M16,ROUND('Trades'!N16,2)&lt;&gt;'Trades'!N16,ROUND('Trades'!O16,2)&lt;&gt;'Trades'!O16),FALSE),"Kwoty: do 2 miejsc po przecinku; wartość bezwzględna wpisu ≤ 1 000 000 000.",IF(AND('Trades'!G16&lt;&gt;"",OR(NOT(ISNUMBER('Trades'!G16)),'Trades'!G16&lt;=0)),"Podaj dodatnią cenę lub pozostaw puste",IF(AND('Trades'!H16&lt;&gt;"",OR(NOT(ISNUMBER('Trades'!H16)),'Trades'!H16&lt;=0)),"Podaj dodatnią cenę lub pozostaw puste","")))))))))))))))))))))))))))))))))))</x:f>
      </x:c>
      <x:c r="D16" s="31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b.d.",ROUND(SUMIFS('Exits'!$I$9:$I$608,'Exits'!$B$9:$B$608,'Trades'!A16),8)))</x:f>
      </x:c>
      <x:c r="E16" s="32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b.d.",IF(OR(O16=0,COUNTIFS('Exits'!$B$9:$B$608,'Trades'!A16,'Exits'!$G$9:$G$608,-1)&gt;0),"b.d.",_xlfn.MAXIFS('Exits'!$C$9:$C$608,'Exits'!$B$9:$B$608,'Trades'!A16))))</x:f>
      </x:c>
      <x:c r="F16" s="30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b.d.",IF(AND(O16&gt;0,SUMIFS('Exits'!$J$9:$J$608,'Exits'!$B$9:$B$608,'Trades'!A16)=O16),ROUND(SUMIFS('Exits'!$F$9:$F$608,'Exits'!$B$9:$B$608,'Trades'!A16),2),"b.d.")))</x:f>
      </x:c>
      <x:c r="G16" s="30" t="str">
        <x:f>IF(P16=0,"",IF(K16&lt;&gt;1,"b.d.",IF('Trades'!J16="NET",'Trades'!L16,ROUND(F16-'Trades'!M16-'Trades'!N16+'Trades'!O16,2))))</x:f>
      </x:c>
      <x:c r="H16" s="31" t="str">
        <x:f>IF(P16=0,"",IF(N16=1,G16/'Trades'!P16,"b.d."))</x:f>
      </x:c>
      <x:c r="I16" s="33" t="str">
        <x:f>IF(P16=0,"",IF(K16&lt;&gt;1,"Pozycja niezamknięta",IF(NOT(ISNUMBER('Trades'!P16)),"Brak lub błędne ryzyko: dodatnie, ≤ 1 000 000 000, do 2 miejsc po przecinku.",IF(OR('Trades'!P16&lt;=0,'Trades'!P16&gt;1000000000,ROUND('Trades'!P16,2)&lt;&gt;'Trades'!P16),"Brak lub błędne ryzyko: dodatnie, ≤ 1 000 000 000, do 2 miejsc po przecinku.",IF(AND('Trades'!Q16&lt;&gt;"PRICE",'Trades'!Q16&lt;&gt;"ALL_IN"),"Wybierz PRICE lub ALL_IN",IF('Trades'!Q16&lt;&gt;'Summary'!$K$4,"Wybrano inną podstawę","Zapisane"))))))</x:f>
      </x:c>
      <x:c r="J16" s="33" t="str">
        <x:f>IF(P16=0,"",IF('Summary'!$H$6="Sprawdź daty filtra","Sprawdź daty filtra",IF(L16=1,"Uwzględniona",IF(K16=1,"Poza okresem","Nieuwzględniona"))))</x:f>
      </x:c>
      <x:c r="K16" s="29" t="n">
        <x:f>IF(P16=0,0,IF('Trades'!I16="UNSUPPORTED",4,IF(C16&lt;&gt;"",3,IF('Trades'!I16="OPEN",2,1))))</x:f>
        <x:v>0</x:v>
      </x:c>
      <x:c r="L16" s="29" t="n">
        <x:f>IF(OR(K16&lt;&gt;1,'Summary'!$H$6="Sprawdź daty filtra"),0,IF(AND(OR('Summary'!$B$6="",E16&gt;='Summary'!$B$6),OR('Summary'!$E$6="",E16&lt;'Summary'!$E$6+1)),1,0))</x:f>
        <x:v>0</x:v>
      </x:c>
      <x:c r="M16" s="29" t="n">
        <x:f>IF(AND(L16=1,N16=1,'Trades'!Q16='Summary'!$K$4),1,0)</x:f>
        <x:v>0</x:v>
      </x:c>
      <x:c r="N16" s="29" t="n">
        <x:f>IF(K16&lt;&gt;1,0,IF(NOT(ISNUMBER('Trades'!P16)),0,IF(AND('Trades'!P16&gt;0,'Trades'!P16&lt;=1000000000,ROUND('Trades'!P16,2)='Trades'!P16,OR('Trades'!Q16="PRICE",'Trades'!Q16="ALL_IN")),1,0)))</x:f>
        <x:v>0</x:v>
      </x:c>
      <x:c r="O16" s="29" t="n">
        <x:f>IF(P16=0,0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0,COUNTIFS('Exits'!$B$9:$B$608,'Trades'!A16,'Exits'!$K$9:$K$608,1)))</x:f>
        <x:v>0</x:v>
      </x:c>
      <x:c r="P16" s="29" t="n">
        <x:f>IF(COUNTA('Trades'!A16:I16,'Trades'!K16:T16)=0,0,1)</x:f>
        <x:v>0</x:v>
      </x:c>
    </x:row>
    <x:row r="17" ht="52" customHeight="1">
      <x:c r="A17" s="29" t="str">
        <x:f>IF(P17=0,"",IF('Trades'!A17="","[Trades "&amp;ROW()&amp;"]",'Trades'!A17))</x:f>
      </x:c>
      <x:c r="B17" s="33" t="str">
        <x:f>IF(K17=0,"",CHOOSE(K17,"Zamknięta","Otwarta","Niepełna / błędna","Nieobsługiwana"))</x:f>
      </x:c>
      <x:c r="C17" s="33" t="str">
        <x:f>IF(P17=0,"",IF('Trades'!I17="UNSUPPORTED","Dobieranie / odwrócenia nie są obsługiwane",IF('Trades'!A17="","Podaj ID transakcji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ID: tekst zaczynający się od A–Z, do 64 znaków; bez *, ?, ~, =, &lt; i &gt;. Przykład: T-001.",IF(COUNTIFS('Trades'!$A$9:$A$208,'Trades'!A17)&lt;&gt;1,"ID transakcji się powtarza",IF('Trades'!B17="","Podaj instrument",IF(AND('Trades'!C17&lt;&gt;"LONG",'Trades'!C17&lt;&gt;"SHORT"),"Wybierz LONG lub SHORT",IF(NOT(ISNUMBER('Trades'!D17)),"Podaj prawidłowy czas otwarcia",IF(OR('Trades'!D17&lt;1,'Trades'!D17&gt;2958465),"Podaj prawidłowy czas otwarcia",IF(NOT(ISNUMBER('Trades'!E17)),"Podaj dodatnią początkową ilość",IF(OR('Trades'!E17&lt;=0,'Trades'!E17&gt;1000000,ROUND('Trades'!E17,8)&lt;&gt;'Trades'!E17),"Podaj dodatnią początkową ilość",IF('Trades'!F17="","Podaj jednostkę ilości",IF(AND('Trades'!I17&lt;&gt;"OPEN",'Trades'!I17&lt;&gt;"CLOSED"),"Wybierz OPEN lub CLOSED",IF(AND('Trades'!J17&lt;&gt;"NET",'Trades'!J17&lt;&gt;"GROSS"),"Wybierz NET lub GROSS",IF(COUNTIFS('Exits'!$B$9:$B$608,'Trades'!A17,'Exits'!$G$9:$G$608,-1)&gt;0,"Sprawdź powiązane wyjścia",IF(D17&gt;'Trades'!E17,"Zamknięta ilość przekracza początkową",IF(AND('Trades'!I17="OPEN",D17='Trades'!E17),"OPEN jest sprzeczne z zerową pozostałą ilością",IF('Trades'!I17="OPEN","",IF(O17=0,"Dodaj wyjście w Exits",IF(D17&lt;&gt;'Trades'!E17,"CLOSED wymaga zamknięcia całej ilości",IF(AND('Trades'!J17="NET",NOT(ISNUMBER('Trades'!L17))),"Podaj uzgodnione netto całej pozycji",IF(AND('Trades'!J17="NET",'Trades'!K17&lt;&gt;"YES"),"Potwierdź netto całej pozycji",IF(IF('Trades'!J17="NET",IF('Trades'!M17="",FALSE,IF(NOT(ISNUMBER('Trades'!M17)),TRUE,OR('Trades'!M17&lt;0,'Trades'!M17&gt;1000000000,ROUND('Trades'!M17,2)&lt;&gt;'Trades'!M17))),FALSE),"Kwoty: do 2 miejsc po przecinku; wartość bezwzględna wpisu ≤ 1 000 000 000.",IF(IF('Trades'!J17="NET",IF('Trades'!N17="",FALSE,IF(NOT(ISNUMBER('Trades'!N17)),TRUE,OR('Trades'!N17&lt;0,'Trades'!N17&gt;1000000000,ROUND('Trades'!N17,2)&lt;&gt;'Trades'!N17))),FALSE),"Kwoty: do 2 miejsc po przecinku; wartość bezwzględna wpisu ≤ 1 000 000 000.",IF(IF('Trades'!J17="NET",IF('Trades'!O17="",FALSE,IF(NOT(ISNUMBER('Trades'!O17)),TRUE,OR(ABS('Trades'!O17)&gt;1000000000,ROUND('Trades'!O17,2)&lt;&gt;'Trades'!O17))),FALSE),"Kwoty: do 2 miejsc po przecinku; wartość bezwzględna wpisu ≤ 1 000 000 000.",IF(AND('Trades'!J17="GROSS",NOT(ISNUMBER('Trades'!M17))),"Podaj prowizję, także zero",IF(AND('Trades'!J17="GROSS",'Trades'!M17&lt;0),"Prowizja nie może być ujemna",IF(AND('Trades'!J17="GROSS",NOT(ISNUMBER('Trades'!N17))),"Podaj pozostałe opłaty, także zero",IF(AND('Trades'!J17="GROSS",'Trades'!N17&lt;0),"Opłaty nie mogą być ujemne",IF(AND('Trades'!J17="GROSS",NOT(ISNUMBER('Trades'!O17))),"Podaj finansowanie ze znakiem, także zero",IF(AND('Trades'!J17="GROSS",NOT(ISNUMBER(F17))),"Podaj P&amp;L brutto każdego wyjścia",IF(IF('Trades'!J17="NET",OR(ABS('Trades'!L17)&gt;1000000000,ROUND('Trades'!L17,2)&lt;&gt;'Trades'!L17),FALSE),"Kwoty: do 2 miejsc po przecinku; wartość bezwzględna wpisu ≤ 1 000 000 000.",IF(IF('Trades'!J17="GROSS",OR(ABS('Trades'!M17)&gt;1000000000,ABS('Trades'!N17)&gt;1000000000,ABS('Trades'!O17)&gt;1000000000,ROUND('Trades'!M17,2)&lt;&gt;'Trades'!M17,ROUND('Trades'!N17,2)&lt;&gt;'Trades'!N17,ROUND('Trades'!O17,2)&lt;&gt;'Trades'!O17),FALSE),"Kwoty: do 2 miejsc po przecinku; wartość bezwzględna wpisu ≤ 1 000 000 000.",IF(AND('Trades'!G17&lt;&gt;"",OR(NOT(ISNUMBER('Trades'!G17)),'Trades'!G17&lt;=0)),"Podaj dodatnią cenę lub pozostaw puste",IF(AND('Trades'!H17&lt;&gt;"",OR(NOT(ISNUMBER('Trades'!H17)),'Trades'!H17&lt;=0)),"Podaj dodatnią cenę lub pozostaw puste","")))))))))))))))))))))))))))))))))))</x:f>
      </x:c>
      <x:c r="D17" s="31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b.d.",ROUND(SUMIFS('Exits'!$I$9:$I$608,'Exits'!$B$9:$B$608,'Trades'!A17),8)))</x:f>
      </x:c>
      <x:c r="E17" s="32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b.d.",IF(OR(O17=0,COUNTIFS('Exits'!$B$9:$B$608,'Trades'!A17,'Exits'!$G$9:$G$608,-1)&gt;0),"b.d.",_xlfn.MAXIFS('Exits'!$C$9:$C$608,'Exits'!$B$9:$B$608,'Trades'!A17))))</x:f>
      </x:c>
      <x:c r="F17" s="30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b.d.",IF(AND(O17&gt;0,SUMIFS('Exits'!$J$9:$J$608,'Exits'!$B$9:$B$608,'Trades'!A17)=O17),ROUND(SUMIFS('Exits'!$F$9:$F$608,'Exits'!$B$9:$B$608,'Trades'!A17),2),"b.d.")))</x:f>
      </x:c>
      <x:c r="G17" s="30" t="str">
        <x:f>IF(P17=0,"",IF(K17&lt;&gt;1,"b.d.",IF('Trades'!J17="NET",'Trades'!L17,ROUND(F17-'Trades'!M17-'Trades'!N17+'Trades'!O17,2))))</x:f>
      </x:c>
      <x:c r="H17" s="31" t="str">
        <x:f>IF(P17=0,"",IF(N17=1,G17/'Trades'!P17,"b.d."))</x:f>
      </x:c>
      <x:c r="I17" s="33" t="str">
        <x:f>IF(P17=0,"",IF(K17&lt;&gt;1,"Pozycja niezamknięta",IF(NOT(ISNUMBER('Trades'!P17)),"Brak lub błędne ryzyko: dodatnie, ≤ 1 000 000 000, do 2 miejsc po przecinku.",IF(OR('Trades'!P17&lt;=0,'Trades'!P17&gt;1000000000,ROUND('Trades'!P17,2)&lt;&gt;'Trades'!P17),"Brak lub błędne ryzyko: dodatnie, ≤ 1 000 000 000, do 2 miejsc po przecinku.",IF(AND('Trades'!Q17&lt;&gt;"PRICE",'Trades'!Q17&lt;&gt;"ALL_IN"),"Wybierz PRICE lub ALL_IN",IF('Trades'!Q17&lt;&gt;'Summary'!$K$4,"Wybrano inną podstawę","Zapisane"))))))</x:f>
      </x:c>
      <x:c r="J17" s="33" t="str">
        <x:f>IF(P17=0,"",IF('Summary'!$H$6="Sprawdź daty filtra","Sprawdź daty filtra",IF(L17=1,"Uwzględniona",IF(K17=1,"Poza okresem","Nieuwzględniona"))))</x:f>
      </x:c>
      <x:c r="K17" s="29" t="n">
        <x:f>IF(P17=0,0,IF('Trades'!I17="UNSUPPORTED",4,IF(C17&lt;&gt;"",3,IF('Trades'!I17="OPEN",2,1))))</x:f>
        <x:v>0</x:v>
      </x:c>
      <x:c r="L17" s="29" t="n">
        <x:f>IF(OR(K17&lt;&gt;1,'Summary'!$H$6="Sprawdź daty filtra"),0,IF(AND(OR('Summary'!$B$6="",E17&gt;='Summary'!$B$6),OR('Summary'!$E$6="",E17&lt;'Summary'!$E$6+1)),1,0))</x:f>
        <x:v>0</x:v>
      </x:c>
      <x:c r="M17" s="29" t="n">
        <x:f>IF(AND(L17=1,N17=1,'Trades'!Q17='Summary'!$K$4),1,0)</x:f>
        <x:v>0</x:v>
      </x:c>
      <x:c r="N17" s="29" t="n">
        <x:f>IF(K17&lt;&gt;1,0,IF(NOT(ISNUMBER('Trades'!P17)),0,IF(AND('Trades'!P17&gt;0,'Trades'!P17&lt;=1000000000,ROUND('Trades'!P17,2)='Trades'!P17,OR('Trades'!Q17="PRICE",'Trades'!Q17="ALL_IN")),1,0)))</x:f>
        <x:v>0</x:v>
      </x:c>
      <x:c r="O17" s="29" t="n">
        <x:f>IF(P17=0,0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0,COUNTIFS('Exits'!$B$9:$B$608,'Trades'!A17,'Exits'!$K$9:$K$608,1)))</x:f>
        <x:v>0</x:v>
      </x:c>
      <x:c r="P17" s="29" t="n">
        <x:f>IF(COUNTA('Trades'!A17:I17,'Trades'!K17:T17)=0,0,1)</x:f>
        <x:v>0</x:v>
      </x:c>
    </x:row>
    <x:row r="18" ht="52" customHeight="1">
      <x:c r="A18" s="29" t="str">
        <x:f>IF(P18=0,"",IF('Trades'!A18="","[Trades "&amp;ROW()&amp;"]",'Trades'!A18))</x:f>
      </x:c>
      <x:c r="B18" s="33" t="str">
        <x:f>IF(K18=0,"",CHOOSE(K18,"Zamknięta","Otwarta","Niepełna / błędna","Nieobsługiwana"))</x:f>
      </x:c>
      <x:c r="C18" s="33" t="str">
        <x:f>IF(P18=0,"",IF('Trades'!I18="UNSUPPORTED","Dobieranie / odwrócenia nie są obsługiwane",IF('Trades'!A18="","Podaj ID transakcji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ID: tekst zaczynający się od A–Z, do 64 znaków; bez *, ?, ~, =, &lt; i &gt;. Przykład: T-001.",IF(COUNTIFS('Trades'!$A$9:$A$208,'Trades'!A18)&lt;&gt;1,"ID transakcji się powtarza",IF('Trades'!B18="","Podaj instrument",IF(AND('Trades'!C18&lt;&gt;"LONG",'Trades'!C18&lt;&gt;"SHORT"),"Wybierz LONG lub SHORT",IF(NOT(ISNUMBER('Trades'!D18)),"Podaj prawidłowy czas otwarcia",IF(OR('Trades'!D18&lt;1,'Trades'!D18&gt;2958465),"Podaj prawidłowy czas otwarcia",IF(NOT(ISNUMBER('Trades'!E18)),"Podaj dodatnią początkową ilość",IF(OR('Trades'!E18&lt;=0,'Trades'!E18&gt;1000000,ROUND('Trades'!E18,8)&lt;&gt;'Trades'!E18),"Podaj dodatnią początkową ilość",IF('Trades'!F18="","Podaj jednostkę ilości",IF(AND('Trades'!I18&lt;&gt;"OPEN",'Trades'!I18&lt;&gt;"CLOSED"),"Wybierz OPEN lub CLOSED",IF(AND('Trades'!J18&lt;&gt;"NET",'Trades'!J18&lt;&gt;"GROSS"),"Wybierz NET lub GROSS",IF(COUNTIFS('Exits'!$B$9:$B$608,'Trades'!A18,'Exits'!$G$9:$G$608,-1)&gt;0,"Sprawdź powiązane wyjścia",IF(D18&gt;'Trades'!E18,"Zamknięta ilość przekracza początkową",IF(AND('Trades'!I18="OPEN",D18='Trades'!E18),"OPEN jest sprzeczne z zerową pozostałą ilością",IF('Trades'!I18="OPEN","",IF(O18=0,"Dodaj wyjście w Exits",IF(D18&lt;&gt;'Trades'!E18,"CLOSED wymaga zamknięcia całej ilości",IF(AND('Trades'!J18="NET",NOT(ISNUMBER('Trades'!L18))),"Podaj uzgodnione netto całej pozycji",IF(AND('Trades'!J18="NET",'Trades'!K18&lt;&gt;"YES"),"Potwierdź netto całej pozycji",IF(IF('Trades'!J18="NET",IF('Trades'!M18="",FALSE,IF(NOT(ISNUMBER('Trades'!M18)),TRUE,OR('Trades'!M18&lt;0,'Trades'!M18&gt;1000000000,ROUND('Trades'!M18,2)&lt;&gt;'Trades'!M18))),FALSE),"Kwoty: do 2 miejsc po przecinku; wartość bezwzględna wpisu ≤ 1 000 000 000.",IF(IF('Trades'!J18="NET",IF('Trades'!N18="",FALSE,IF(NOT(ISNUMBER('Trades'!N18)),TRUE,OR('Trades'!N18&lt;0,'Trades'!N18&gt;1000000000,ROUND('Trades'!N18,2)&lt;&gt;'Trades'!N18))),FALSE),"Kwoty: do 2 miejsc po przecinku; wartość bezwzględna wpisu ≤ 1 000 000 000.",IF(IF('Trades'!J18="NET",IF('Trades'!O18="",FALSE,IF(NOT(ISNUMBER('Trades'!O18)),TRUE,OR(ABS('Trades'!O18)&gt;1000000000,ROUND('Trades'!O18,2)&lt;&gt;'Trades'!O18))),FALSE),"Kwoty: do 2 miejsc po przecinku; wartość bezwzględna wpisu ≤ 1 000 000 000.",IF(AND('Trades'!J18="GROSS",NOT(ISNUMBER('Trades'!M18))),"Podaj prowizję, także zero",IF(AND('Trades'!J18="GROSS",'Trades'!M18&lt;0),"Prowizja nie może być ujemna",IF(AND('Trades'!J18="GROSS",NOT(ISNUMBER('Trades'!N18))),"Podaj pozostałe opłaty, także zero",IF(AND('Trades'!J18="GROSS",'Trades'!N18&lt;0),"Opłaty nie mogą być ujemne",IF(AND('Trades'!J18="GROSS",NOT(ISNUMBER('Trades'!O18))),"Podaj finansowanie ze znakiem, także zero",IF(AND('Trades'!J18="GROSS",NOT(ISNUMBER(F18))),"Podaj P&amp;L brutto każdego wyjścia",IF(IF('Trades'!J18="NET",OR(ABS('Trades'!L18)&gt;1000000000,ROUND('Trades'!L18,2)&lt;&gt;'Trades'!L18),FALSE),"Kwoty: do 2 miejsc po przecinku; wartość bezwzględna wpisu ≤ 1 000 000 000.",IF(IF('Trades'!J18="GROSS",OR(ABS('Trades'!M18)&gt;1000000000,ABS('Trades'!N18)&gt;1000000000,ABS('Trades'!O18)&gt;1000000000,ROUND('Trades'!M18,2)&lt;&gt;'Trades'!M18,ROUND('Trades'!N18,2)&lt;&gt;'Trades'!N18,ROUND('Trades'!O18,2)&lt;&gt;'Trades'!O18),FALSE),"Kwoty: do 2 miejsc po przecinku; wartość bezwzględna wpisu ≤ 1 000 000 000.",IF(AND('Trades'!G18&lt;&gt;"",OR(NOT(ISNUMBER('Trades'!G18)),'Trades'!G18&lt;=0)),"Podaj dodatnią cenę lub pozostaw puste",IF(AND('Trades'!H18&lt;&gt;"",OR(NOT(ISNUMBER('Trades'!H18)),'Trades'!H18&lt;=0)),"Podaj dodatnią cenę lub pozostaw puste","")))))))))))))))))))))))))))))))))))</x:f>
      </x:c>
      <x:c r="D18" s="31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b.d.",ROUND(SUMIFS('Exits'!$I$9:$I$608,'Exits'!$B$9:$B$608,'Trades'!A18),8)))</x:f>
      </x:c>
      <x:c r="E18" s="32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b.d.",IF(OR(O18=0,COUNTIFS('Exits'!$B$9:$B$608,'Trades'!A18,'Exits'!$G$9:$G$608,-1)&gt;0),"b.d.",_xlfn.MAXIFS('Exits'!$C$9:$C$608,'Exits'!$B$9:$B$608,'Trades'!A18))))</x:f>
      </x:c>
      <x:c r="F18" s="30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b.d.",IF(AND(O18&gt;0,SUMIFS('Exits'!$J$9:$J$608,'Exits'!$B$9:$B$608,'Trades'!A18)=O18),ROUND(SUMIFS('Exits'!$F$9:$F$608,'Exits'!$B$9:$B$608,'Trades'!A18),2),"b.d.")))</x:f>
      </x:c>
      <x:c r="G18" s="30" t="str">
        <x:f>IF(P18=0,"",IF(K18&lt;&gt;1,"b.d.",IF('Trades'!J18="NET",'Trades'!L18,ROUND(F18-'Trades'!M18-'Trades'!N18+'Trades'!O18,2))))</x:f>
      </x:c>
      <x:c r="H18" s="31" t="str">
        <x:f>IF(P18=0,"",IF(N18=1,G18/'Trades'!P18,"b.d."))</x:f>
      </x:c>
      <x:c r="I18" s="33" t="str">
        <x:f>IF(P18=0,"",IF(K18&lt;&gt;1,"Pozycja niezamknięta",IF(NOT(ISNUMBER('Trades'!P18)),"Brak lub błędne ryzyko: dodatnie, ≤ 1 000 000 000, do 2 miejsc po przecinku.",IF(OR('Trades'!P18&lt;=0,'Trades'!P18&gt;1000000000,ROUND('Trades'!P18,2)&lt;&gt;'Trades'!P18),"Brak lub błędne ryzyko: dodatnie, ≤ 1 000 000 000, do 2 miejsc po przecinku.",IF(AND('Trades'!Q18&lt;&gt;"PRICE",'Trades'!Q18&lt;&gt;"ALL_IN"),"Wybierz PRICE lub ALL_IN",IF('Trades'!Q18&lt;&gt;'Summary'!$K$4,"Wybrano inną podstawę","Zapisane"))))))</x:f>
      </x:c>
      <x:c r="J18" s="33" t="str">
        <x:f>IF(P18=0,"",IF('Summary'!$H$6="Sprawdź daty filtra","Sprawdź daty filtra",IF(L18=1,"Uwzględniona",IF(K18=1,"Poza okresem","Nieuwzględniona"))))</x:f>
      </x:c>
      <x:c r="K18" s="29" t="n">
        <x:f>IF(P18=0,0,IF('Trades'!I18="UNSUPPORTED",4,IF(C18&lt;&gt;"",3,IF('Trades'!I18="OPEN",2,1))))</x:f>
        <x:v>0</x:v>
      </x:c>
      <x:c r="L18" s="29" t="n">
        <x:f>IF(OR(K18&lt;&gt;1,'Summary'!$H$6="Sprawdź daty filtra"),0,IF(AND(OR('Summary'!$B$6="",E18&gt;='Summary'!$B$6),OR('Summary'!$E$6="",E18&lt;'Summary'!$E$6+1)),1,0))</x:f>
        <x:v>0</x:v>
      </x:c>
      <x:c r="M18" s="29" t="n">
        <x:f>IF(AND(L18=1,N18=1,'Trades'!Q18='Summary'!$K$4),1,0)</x:f>
        <x:v>0</x:v>
      </x:c>
      <x:c r="N18" s="29" t="n">
        <x:f>IF(K18&lt;&gt;1,0,IF(NOT(ISNUMBER('Trades'!P18)),0,IF(AND('Trades'!P18&gt;0,'Trades'!P18&lt;=1000000000,ROUND('Trades'!P18,2)='Trades'!P18,OR('Trades'!Q18="PRICE",'Trades'!Q18="ALL_IN")),1,0)))</x:f>
        <x:v>0</x:v>
      </x:c>
      <x:c r="O18" s="29" t="n">
        <x:f>IF(P18=0,0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0,COUNTIFS('Exits'!$B$9:$B$608,'Trades'!A18,'Exits'!$K$9:$K$608,1)))</x:f>
        <x:v>0</x:v>
      </x:c>
      <x:c r="P18" s="29" t="n">
        <x:f>IF(COUNTA('Trades'!A18:I18,'Trades'!K18:T18)=0,0,1)</x:f>
        <x:v>0</x:v>
      </x:c>
    </x:row>
    <x:row r="19" ht="52" customHeight="1">
      <x:c r="A19" s="29" t="str">
        <x:f>IF(P19=0,"",IF('Trades'!A19="","[Trades "&amp;ROW()&amp;"]",'Trades'!A19))</x:f>
      </x:c>
      <x:c r="B19" s="33" t="str">
        <x:f>IF(K19=0,"",CHOOSE(K19,"Zamknięta","Otwarta","Niepełna / błędna","Nieobsługiwana"))</x:f>
      </x:c>
      <x:c r="C19" s="33" t="str">
        <x:f>IF(P19=0,"",IF('Trades'!I19="UNSUPPORTED","Dobieranie / odwrócenia nie są obsługiwane",IF('Trades'!A19="","Podaj ID transakcji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ID: tekst zaczynający się od A–Z, do 64 znaków; bez *, ?, ~, =, &lt; i &gt;. Przykład: T-001.",IF(COUNTIFS('Trades'!$A$9:$A$208,'Trades'!A19)&lt;&gt;1,"ID transakcji się powtarza",IF('Trades'!B19="","Podaj instrument",IF(AND('Trades'!C19&lt;&gt;"LONG",'Trades'!C19&lt;&gt;"SHORT"),"Wybierz LONG lub SHORT",IF(NOT(ISNUMBER('Trades'!D19)),"Podaj prawidłowy czas otwarcia",IF(OR('Trades'!D19&lt;1,'Trades'!D19&gt;2958465),"Podaj prawidłowy czas otwarcia",IF(NOT(ISNUMBER('Trades'!E19)),"Podaj dodatnią początkową ilość",IF(OR('Trades'!E19&lt;=0,'Trades'!E19&gt;1000000,ROUND('Trades'!E19,8)&lt;&gt;'Trades'!E19),"Podaj dodatnią początkową ilość",IF('Trades'!F19="","Podaj jednostkę ilości",IF(AND('Trades'!I19&lt;&gt;"OPEN",'Trades'!I19&lt;&gt;"CLOSED"),"Wybierz OPEN lub CLOSED",IF(AND('Trades'!J19&lt;&gt;"NET",'Trades'!J19&lt;&gt;"GROSS"),"Wybierz NET lub GROSS",IF(COUNTIFS('Exits'!$B$9:$B$608,'Trades'!A19,'Exits'!$G$9:$G$608,-1)&gt;0,"Sprawdź powiązane wyjścia",IF(D19&gt;'Trades'!E19,"Zamknięta ilość przekracza początkową",IF(AND('Trades'!I19="OPEN",D19='Trades'!E19),"OPEN jest sprzeczne z zerową pozostałą ilością",IF('Trades'!I19="OPEN","",IF(O19=0,"Dodaj wyjście w Exits",IF(D19&lt;&gt;'Trades'!E19,"CLOSED wymaga zamknięcia całej ilości",IF(AND('Trades'!J19="NET",NOT(ISNUMBER('Trades'!L19))),"Podaj uzgodnione netto całej pozycji",IF(AND('Trades'!J19="NET",'Trades'!K19&lt;&gt;"YES"),"Potwierdź netto całej pozycji",IF(IF('Trades'!J19="NET",IF('Trades'!M19="",FALSE,IF(NOT(ISNUMBER('Trades'!M19)),TRUE,OR('Trades'!M19&lt;0,'Trades'!M19&gt;1000000000,ROUND('Trades'!M19,2)&lt;&gt;'Trades'!M19))),FALSE),"Kwoty: do 2 miejsc po przecinku; wartość bezwzględna wpisu ≤ 1 000 000 000.",IF(IF('Trades'!J19="NET",IF('Trades'!N19="",FALSE,IF(NOT(ISNUMBER('Trades'!N19)),TRUE,OR('Trades'!N19&lt;0,'Trades'!N19&gt;1000000000,ROUND('Trades'!N19,2)&lt;&gt;'Trades'!N19))),FALSE),"Kwoty: do 2 miejsc po przecinku; wartość bezwzględna wpisu ≤ 1 000 000 000.",IF(IF('Trades'!J19="NET",IF('Trades'!O19="",FALSE,IF(NOT(ISNUMBER('Trades'!O19)),TRUE,OR(ABS('Trades'!O19)&gt;1000000000,ROUND('Trades'!O19,2)&lt;&gt;'Trades'!O19))),FALSE),"Kwoty: do 2 miejsc po przecinku; wartość bezwzględna wpisu ≤ 1 000 000 000.",IF(AND('Trades'!J19="GROSS",NOT(ISNUMBER('Trades'!M19))),"Podaj prowizję, także zero",IF(AND('Trades'!J19="GROSS",'Trades'!M19&lt;0),"Prowizja nie może być ujemna",IF(AND('Trades'!J19="GROSS",NOT(ISNUMBER('Trades'!N19))),"Podaj pozostałe opłaty, także zero",IF(AND('Trades'!J19="GROSS",'Trades'!N19&lt;0),"Opłaty nie mogą być ujemne",IF(AND('Trades'!J19="GROSS",NOT(ISNUMBER('Trades'!O19))),"Podaj finansowanie ze znakiem, także zero",IF(AND('Trades'!J19="GROSS",NOT(ISNUMBER(F19))),"Podaj P&amp;L brutto każdego wyjścia",IF(IF('Trades'!J19="NET",OR(ABS('Trades'!L19)&gt;1000000000,ROUND('Trades'!L19,2)&lt;&gt;'Trades'!L19),FALSE),"Kwoty: do 2 miejsc po przecinku; wartość bezwzględna wpisu ≤ 1 000 000 000.",IF(IF('Trades'!J19="GROSS",OR(ABS('Trades'!M19)&gt;1000000000,ABS('Trades'!N19)&gt;1000000000,ABS('Trades'!O19)&gt;1000000000,ROUND('Trades'!M19,2)&lt;&gt;'Trades'!M19,ROUND('Trades'!N19,2)&lt;&gt;'Trades'!N19,ROUND('Trades'!O19,2)&lt;&gt;'Trades'!O19),FALSE),"Kwoty: do 2 miejsc po przecinku; wartość bezwzględna wpisu ≤ 1 000 000 000.",IF(AND('Trades'!G19&lt;&gt;"",OR(NOT(ISNUMBER('Trades'!G19)),'Trades'!G19&lt;=0)),"Podaj dodatnią cenę lub pozostaw puste",IF(AND('Trades'!H19&lt;&gt;"",OR(NOT(ISNUMBER('Trades'!H19)),'Trades'!H19&lt;=0)),"Podaj dodatnią cenę lub pozostaw puste","")))))))))))))))))))))))))))))))))))</x:f>
      </x:c>
      <x:c r="D19" s="31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b.d.",ROUND(SUMIFS('Exits'!$I$9:$I$608,'Exits'!$B$9:$B$608,'Trades'!A19),8)))</x:f>
      </x:c>
      <x:c r="E19" s="32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b.d.",IF(OR(O19=0,COUNTIFS('Exits'!$B$9:$B$608,'Trades'!A19,'Exits'!$G$9:$G$608,-1)&gt;0),"b.d.",_xlfn.MAXIFS('Exits'!$C$9:$C$608,'Exits'!$B$9:$B$608,'Trades'!A19))))</x:f>
      </x:c>
      <x:c r="F19" s="30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b.d.",IF(AND(O19&gt;0,SUMIFS('Exits'!$J$9:$J$608,'Exits'!$B$9:$B$608,'Trades'!A19)=O19),ROUND(SUMIFS('Exits'!$F$9:$F$608,'Exits'!$B$9:$B$608,'Trades'!A19),2),"b.d.")))</x:f>
      </x:c>
      <x:c r="G19" s="30" t="str">
        <x:f>IF(P19=0,"",IF(K19&lt;&gt;1,"b.d.",IF('Trades'!J19="NET",'Trades'!L19,ROUND(F19-'Trades'!M19-'Trades'!N19+'Trades'!O19,2))))</x:f>
      </x:c>
      <x:c r="H19" s="31" t="str">
        <x:f>IF(P19=0,"",IF(N19=1,G19/'Trades'!P19,"b.d."))</x:f>
      </x:c>
      <x:c r="I19" s="33" t="str">
        <x:f>IF(P19=0,"",IF(K19&lt;&gt;1,"Pozycja niezamknięta",IF(NOT(ISNUMBER('Trades'!P19)),"Brak lub błędne ryzyko: dodatnie, ≤ 1 000 000 000, do 2 miejsc po przecinku.",IF(OR('Trades'!P19&lt;=0,'Trades'!P19&gt;1000000000,ROUND('Trades'!P19,2)&lt;&gt;'Trades'!P19),"Brak lub błędne ryzyko: dodatnie, ≤ 1 000 000 000, do 2 miejsc po przecinku.",IF(AND('Trades'!Q19&lt;&gt;"PRICE",'Trades'!Q19&lt;&gt;"ALL_IN"),"Wybierz PRICE lub ALL_IN",IF('Trades'!Q19&lt;&gt;'Summary'!$K$4,"Wybrano inną podstawę","Zapisane"))))))</x:f>
      </x:c>
      <x:c r="J19" s="33" t="str">
        <x:f>IF(P19=0,"",IF('Summary'!$H$6="Sprawdź daty filtra","Sprawdź daty filtra",IF(L19=1,"Uwzględniona",IF(K19=1,"Poza okresem","Nieuwzględniona"))))</x:f>
      </x:c>
      <x:c r="K19" s="29" t="n">
        <x:f>IF(P19=0,0,IF('Trades'!I19="UNSUPPORTED",4,IF(C19&lt;&gt;"",3,IF('Trades'!I19="OPEN",2,1))))</x:f>
        <x:v>0</x:v>
      </x:c>
      <x:c r="L19" s="29" t="n">
        <x:f>IF(OR(K19&lt;&gt;1,'Summary'!$H$6="Sprawdź daty filtra"),0,IF(AND(OR('Summary'!$B$6="",E19&gt;='Summary'!$B$6),OR('Summary'!$E$6="",E19&lt;'Summary'!$E$6+1)),1,0))</x:f>
        <x:v>0</x:v>
      </x:c>
      <x:c r="M19" s="29" t="n">
        <x:f>IF(AND(L19=1,N19=1,'Trades'!Q19='Summary'!$K$4),1,0)</x:f>
        <x:v>0</x:v>
      </x:c>
      <x:c r="N19" s="29" t="n">
        <x:f>IF(K19&lt;&gt;1,0,IF(NOT(ISNUMBER('Trades'!P19)),0,IF(AND('Trades'!P19&gt;0,'Trades'!P19&lt;=1000000000,ROUND('Trades'!P19,2)='Trades'!P19,OR('Trades'!Q19="PRICE",'Trades'!Q19="ALL_IN")),1,0)))</x:f>
        <x:v>0</x:v>
      </x:c>
      <x:c r="O19" s="29" t="n">
        <x:f>IF(P19=0,0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0,COUNTIFS('Exits'!$B$9:$B$608,'Trades'!A19,'Exits'!$K$9:$K$608,1)))</x:f>
        <x:v>0</x:v>
      </x:c>
      <x:c r="P19" s="29" t="n">
        <x:f>IF(COUNTA('Trades'!A19:I19,'Trades'!K19:T19)=0,0,1)</x:f>
        <x:v>0</x:v>
      </x:c>
    </x:row>
    <x:row r="20" ht="52" customHeight="1">
      <x:c r="A20" s="29" t="str">
        <x:f>IF(P20=0,"",IF('Trades'!A20="","[Trades "&amp;ROW()&amp;"]",'Trades'!A20))</x:f>
      </x:c>
      <x:c r="B20" s="33" t="str">
        <x:f>IF(K20=0,"",CHOOSE(K20,"Zamknięta","Otwarta","Niepełna / błędna","Nieobsługiwana"))</x:f>
      </x:c>
      <x:c r="C20" s="33" t="str">
        <x:f>IF(P20=0,"",IF('Trades'!I20="UNSUPPORTED","Dobieranie / odwrócenia nie są obsługiwane",IF('Trades'!A20="","Podaj ID transakcji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ID: tekst zaczynający się od A–Z, do 64 znaków; bez *, ?, ~, =, &lt; i &gt;. Przykład: T-001.",IF(COUNTIFS('Trades'!$A$9:$A$208,'Trades'!A20)&lt;&gt;1,"ID transakcji się powtarza",IF('Trades'!B20="","Podaj instrument",IF(AND('Trades'!C20&lt;&gt;"LONG",'Trades'!C20&lt;&gt;"SHORT"),"Wybierz LONG lub SHORT",IF(NOT(ISNUMBER('Trades'!D20)),"Podaj prawidłowy czas otwarcia",IF(OR('Trades'!D20&lt;1,'Trades'!D20&gt;2958465),"Podaj prawidłowy czas otwarcia",IF(NOT(ISNUMBER('Trades'!E20)),"Podaj dodatnią początkową ilość",IF(OR('Trades'!E20&lt;=0,'Trades'!E20&gt;1000000,ROUND('Trades'!E20,8)&lt;&gt;'Trades'!E20),"Podaj dodatnią początkową ilość",IF('Trades'!F20="","Podaj jednostkę ilości",IF(AND('Trades'!I20&lt;&gt;"OPEN",'Trades'!I20&lt;&gt;"CLOSED"),"Wybierz OPEN lub CLOSED",IF(AND('Trades'!J20&lt;&gt;"NET",'Trades'!J20&lt;&gt;"GROSS"),"Wybierz NET lub GROSS",IF(COUNTIFS('Exits'!$B$9:$B$608,'Trades'!A20,'Exits'!$G$9:$G$608,-1)&gt;0,"Sprawdź powiązane wyjścia",IF(D20&gt;'Trades'!E20,"Zamknięta ilość przekracza początkową",IF(AND('Trades'!I20="OPEN",D20='Trades'!E20),"OPEN jest sprzeczne z zerową pozostałą ilością",IF('Trades'!I20="OPEN","",IF(O20=0,"Dodaj wyjście w Exits",IF(D20&lt;&gt;'Trades'!E20,"CLOSED wymaga zamknięcia całej ilości",IF(AND('Trades'!J20="NET",NOT(ISNUMBER('Trades'!L20))),"Podaj uzgodnione netto całej pozycji",IF(AND('Trades'!J20="NET",'Trades'!K20&lt;&gt;"YES"),"Potwierdź netto całej pozycji",IF(IF('Trades'!J20="NET",IF('Trades'!M20="",FALSE,IF(NOT(ISNUMBER('Trades'!M20)),TRUE,OR('Trades'!M20&lt;0,'Trades'!M20&gt;1000000000,ROUND('Trades'!M20,2)&lt;&gt;'Trades'!M20))),FALSE),"Kwoty: do 2 miejsc po przecinku; wartość bezwzględna wpisu ≤ 1 000 000 000.",IF(IF('Trades'!J20="NET",IF('Trades'!N20="",FALSE,IF(NOT(ISNUMBER('Trades'!N20)),TRUE,OR('Trades'!N20&lt;0,'Trades'!N20&gt;1000000000,ROUND('Trades'!N20,2)&lt;&gt;'Trades'!N20))),FALSE),"Kwoty: do 2 miejsc po przecinku; wartość bezwzględna wpisu ≤ 1 000 000 000.",IF(IF('Trades'!J20="NET",IF('Trades'!O20="",FALSE,IF(NOT(ISNUMBER('Trades'!O20)),TRUE,OR(ABS('Trades'!O20)&gt;1000000000,ROUND('Trades'!O20,2)&lt;&gt;'Trades'!O20))),FALSE),"Kwoty: do 2 miejsc po przecinku; wartość bezwzględna wpisu ≤ 1 000 000 000.",IF(AND('Trades'!J20="GROSS",NOT(ISNUMBER('Trades'!M20))),"Podaj prowizję, także zero",IF(AND('Trades'!J20="GROSS",'Trades'!M20&lt;0),"Prowizja nie może być ujemna",IF(AND('Trades'!J20="GROSS",NOT(ISNUMBER('Trades'!N20))),"Podaj pozostałe opłaty, także zero",IF(AND('Trades'!J20="GROSS",'Trades'!N20&lt;0),"Opłaty nie mogą być ujemne",IF(AND('Trades'!J20="GROSS",NOT(ISNUMBER('Trades'!O20))),"Podaj finansowanie ze znakiem, także zero",IF(AND('Trades'!J20="GROSS",NOT(ISNUMBER(F20))),"Podaj P&amp;L brutto każdego wyjścia",IF(IF('Trades'!J20="NET",OR(ABS('Trades'!L20)&gt;1000000000,ROUND('Trades'!L20,2)&lt;&gt;'Trades'!L20),FALSE),"Kwoty: do 2 miejsc po przecinku; wartość bezwzględna wpisu ≤ 1 000 000 000.",IF(IF('Trades'!J20="GROSS",OR(ABS('Trades'!M20)&gt;1000000000,ABS('Trades'!N20)&gt;1000000000,ABS('Trades'!O20)&gt;1000000000,ROUND('Trades'!M20,2)&lt;&gt;'Trades'!M20,ROUND('Trades'!N20,2)&lt;&gt;'Trades'!N20,ROUND('Trades'!O20,2)&lt;&gt;'Trades'!O20),FALSE),"Kwoty: do 2 miejsc po przecinku; wartość bezwzględna wpisu ≤ 1 000 000 000.",IF(AND('Trades'!G20&lt;&gt;"",OR(NOT(ISNUMBER('Trades'!G20)),'Trades'!G20&lt;=0)),"Podaj dodatnią cenę lub pozostaw puste",IF(AND('Trades'!H20&lt;&gt;"",OR(NOT(ISNUMBER('Trades'!H20)),'Trades'!H20&lt;=0)),"Podaj dodatnią cenę lub pozostaw puste","")))))))))))))))))))))))))))))))))))</x:f>
      </x:c>
      <x:c r="D20" s="31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b.d.",ROUND(SUMIFS('Exits'!$I$9:$I$608,'Exits'!$B$9:$B$608,'Trades'!A20),8)))</x:f>
      </x:c>
      <x:c r="E20" s="32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b.d.",IF(OR(O20=0,COUNTIFS('Exits'!$B$9:$B$608,'Trades'!A20,'Exits'!$G$9:$G$608,-1)&gt;0),"b.d.",_xlfn.MAXIFS('Exits'!$C$9:$C$608,'Exits'!$B$9:$B$608,'Trades'!A20))))</x:f>
      </x:c>
      <x:c r="F20" s="30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b.d.",IF(AND(O20&gt;0,SUMIFS('Exits'!$J$9:$J$608,'Exits'!$B$9:$B$608,'Trades'!A20)=O20),ROUND(SUMIFS('Exits'!$F$9:$F$608,'Exits'!$B$9:$B$608,'Trades'!A20),2),"b.d.")))</x:f>
      </x:c>
      <x:c r="G20" s="30" t="str">
        <x:f>IF(P20=0,"",IF(K20&lt;&gt;1,"b.d.",IF('Trades'!J20="NET",'Trades'!L20,ROUND(F20-'Trades'!M20-'Trades'!N20+'Trades'!O20,2))))</x:f>
      </x:c>
      <x:c r="H20" s="31" t="str">
        <x:f>IF(P20=0,"",IF(N20=1,G20/'Trades'!P20,"b.d."))</x:f>
      </x:c>
      <x:c r="I20" s="33" t="str">
        <x:f>IF(P20=0,"",IF(K20&lt;&gt;1,"Pozycja niezamknięta",IF(NOT(ISNUMBER('Trades'!P20)),"Brak lub błędne ryzyko: dodatnie, ≤ 1 000 000 000, do 2 miejsc po przecinku.",IF(OR('Trades'!P20&lt;=0,'Trades'!P20&gt;1000000000,ROUND('Trades'!P20,2)&lt;&gt;'Trades'!P20),"Brak lub błędne ryzyko: dodatnie, ≤ 1 000 000 000, do 2 miejsc po przecinku.",IF(AND('Trades'!Q20&lt;&gt;"PRICE",'Trades'!Q20&lt;&gt;"ALL_IN"),"Wybierz PRICE lub ALL_IN",IF('Trades'!Q20&lt;&gt;'Summary'!$K$4,"Wybrano inną podstawę","Zapisane"))))))</x:f>
      </x:c>
      <x:c r="J20" s="33" t="str">
        <x:f>IF(P20=0,"",IF('Summary'!$H$6="Sprawdź daty filtra","Sprawdź daty filtra",IF(L20=1,"Uwzględniona",IF(K20=1,"Poza okresem","Nieuwzględniona"))))</x:f>
      </x:c>
      <x:c r="K20" s="29" t="n">
        <x:f>IF(P20=0,0,IF('Trades'!I20="UNSUPPORTED",4,IF(C20&lt;&gt;"",3,IF('Trades'!I20="OPEN",2,1))))</x:f>
        <x:v>0</x:v>
      </x:c>
      <x:c r="L20" s="29" t="n">
        <x:f>IF(OR(K20&lt;&gt;1,'Summary'!$H$6="Sprawdź daty filtra"),0,IF(AND(OR('Summary'!$B$6="",E20&gt;='Summary'!$B$6),OR('Summary'!$E$6="",E20&lt;'Summary'!$E$6+1)),1,0))</x:f>
        <x:v>0</x:v>
      </x:c>
      <x:c r="M20" s="29" t="n">
        <x:f>IF(AND(L20=1,N20=1,'Trades'!Q20='Summary'!$K$4),1,0)</x:f>
        <x:v>0</x:v>
      </x:c>
      <x:c r="N20" s="29" t="n">
        <x:f>IF(K20&lt;&gt;1,0,IF(NOT(ISNUMBER('Trades'!P20)),0,IF(AND('Trades'!P20&gt;0,'Trades'!P20&lt;=1000000000,ROUND('Trades'!P20,2)='Trades'!P20,OR('Trades'!Q20="PRICE",'Trades'!Q20="ALL_IN")),1,0)))</x:f>
        <x:v>0</x:v>
      </x:c>
      <x:c r="O20" s="29" t="n">
        <x:f>IF(P20=0,0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0,COUNTIFS('Exits'!$B$9:$B$608,'Trades'!A20,'Exits'!$K$9:$K$608,1)))</x:f>
        <x:v>0</x:v>
      </x:c>
      <x:c r="P20" s="29" t="n">
        <x:f>IF(COUNTA('Trades'!A20:I20,'Trades'!K20:T20)=0,0,1)</x:f>
        <x:v>0</x:v>
      </x:c>
    </x:row>
    <x:row r="21" ht="52" customHeight="1">
      <x:c r="A21" s="29" t="str">
        <x:f>IF(P21=0,"",IF('Trades'!A21="","[Trades "&amp;ROW()&amp;"]",'Trades'!A21))</x:f>
      </x:c>
      <x:c r="B21" s="33" t="str">
        <x:f>IF(K21=0,"",CHOOSE(K21,"Zamknięta","Otwarta","Niepełna / błędna","Nieobsługiwana"))</x:f>
      </x:c>
      <x:c r="C21" s="33" t="str">
        <x:f>IF(P21=0,"",IF('Trades'!I21="UNSUPPORTED","Dobieranie / odwrócenia nie są obsługiwane",IF('Trades'!A21="","Podaj ID transakcji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ID: tekst zaczynający się od A–Z, do 64 znaków; bez *, ?, ~, =, &lt; i &gt;. Przykład: T-001.",IF(COUNTIFS('Trades'!$A$9:$A$208,'Trades'!A21)&lt;&gt;1,"ID transakcji się powtarza",IF('Trades'!B21="","Podaj instrument",IF(AND('Trades'!C21&lt;&gt;"LONG",'Trades'!C21&lt;&gt;"SHORT"),"Wybierz LONG lub SHORT",IF(NOT(ISNUMBER('Trades'!D21)),"Podaj prawidłowy czas otwarcia",IF(OR('Trades'!D21&lt;1,'Trades'!D21&gt;2958465),"Podaj prawidłowy czas otwarcia",IF(NOT(ISNUMBER('Trades'!E21)),"Podaj dodatnią początkową ilość",IF(OR('Trades'!E21&lt;=0,'Trades'!E21&gt;1000000,ROUND('Trades'!E21,8)&lt;&gt;'Trades'!E21),"Podaj dodatnią początkową ilość",IF('Trades'!F21="","Podaj jednostkę ilości",IF(AND('Trades'!I21&lt;&gt;"OPEN",'Trades'!I21&lt;&gt;"CLOSED"),"Wybierz OPEN lub CLOSED",IF(AND('Trades'!J21&lt;&gt;"NET",'Trades'!J21&lt;&gt;"GROSS"),"Wybierz NET lub GROSS",IF(COUNTIFS('Exits'!$B$9:$B$608,'Trades'!A21,'Exits'!$G$9:$G$608,-1)&gt;0,"Sprawdź powiązane wyjścia",IF(D21&gt;'Trades'!E21,"Zamknięta ilość przekracza początkową",IF(AND('Trades'!I21="OPEN",D21='Trades'!E21),"OPEN jest sprzeczne z zerową pozostałą ilością",IF('Trades'!I21="OPEN","",IF(O21=0,"Dodaj wyjście w Exits",IF(D21&lt;&gt;'Trades'!E21,"CLOSED wymaga zamknięcia całej ilości",IF(AND('Trades'!J21="NET",NOT(ISNUMBER('Trades'!L21))),"Podaj uzgodnione netto całej pozycji",IF(AND('Trades'!J21="NET",'Trades'!K21&lt;&gt;"YES"),"Potwierdź netto całej pozycji",IF(IF('Trades'!J21="NET",IF('Trades'!M21="",FALSE,IF(NOT(ISNUMBER('Trades'!M21)),TRUE,OR('Trades'!M21&lt;0,'Trades'!M21&gt;1000000000,ROUND('Trades'!M21,2)&lt;&gt;'Trades'!M21))),FALSE),"Kwoty: do 2 miejsc po przecinku; wartość bezwzględna wpisu ≤ 1 000 000 000.",IF(IF('Trades'!J21="NET",IF('Trades'!N21="",FALSE,IF(NOT(ISNUMBER('Trades'!N21)),TRUE,OR('Trades'!N21&lt;0,'Trades'!N21&gt;1000000000,ROUND('Trades'!N21,2)&lt;&gt;'Trades'!N21))),FALSE),"Kwoty: do 2 miejsc po przecinku; wartość bezwzględna wpisu ≤ 1 000 000 000.",IF(IF('Trades'!J21="NET",IF('Trades'!O21="",FALSE,IF(NOT(ISNUMBER('Trades'!O21)),TRUE,OR(ABS('Trades'!O21)&gt;1000000000,ROUND('Trades'!O21,2)&lt;&gt;'Trades'!O21))),FALSE),"Kwoty: do 2 miejsc po przecinku; wartość bezwzględna wpisu ≤ 1 000 000 000.",IF(AND('Trades'!J21="GROSS",NOT(ISNUMBER('Trades'!M21))),"Podaj prowizję, także zero",IF(AND('Trades'!J21="GROSS",'Trades'!M21&lt;0),"Prowizja nie może być ujemna",IF(AND('Trades'!J21="GROSS",NOT(ISNUMBER('Trades'!N21))),"Podaj pozostałe opłaty, także zero",IF(AND('Trades'!J21="GROSS",'Trades'!N21&lt;0),"Opłaty nie mogą być ujemne",IF(AND('Trades'!J21="GROSS",NOT(ISNUMBER('Trades'!O21))),"Podaj finansowanie ze znakiem, także zero",IF(AND('Trades'!J21="GROSS",NOT(ISNUMBER(F21))),"Podaj P&amp;L brutto każdego wyjścia",IF(IF('Trades'!J21="NET",OR(ABS('Trades'!L21)&gt;1000000000,ROUND('Trades'!L21,2)&lt;&gt;'Trades'!L21),FALSE),"Kwoty: do 2 miejsc po przecinku; wartość bezwzględna wpisu ≤ 1 000 000 000.",IF(IF('Trades'!J21="GROSS",OR(ABS('Trades'!M21)&gt;1000000000,ABS('Trades'!N21)&gt;1000000000,ABS('Trades'!O21)&gt;1000000000,ROUND('Trades'!M21,2)&lt;&gt;'Trades'!M21,ROUND('Trades'!N21,2)&lt;&gt;'Trades'!N21,ROUND('Trades'!O21,2)&lt;&gt;'Trades'!O21),FALSE),"Kwoty: do 2 miejsc po przecinku; wartość bezwzględna wpisu ≤ 1 000 000 000.",IF(AND('Trades'!G21&lt;&gt;"",OR(NOT(ISNUMBER('Trades'!G21)),'Trades'!G21&lt;=0)),"Podaj dodatnią cenę lub pozostaw puste",IF(AND('Trades'!H21&lt;&gt;"",OR(NOT(ISNUMBER('Trades'!H21)),'Trades'!H21&lt;=0)),"Podaj dodatnią cenę lub pozostaw puste","")))))))))))))))))))))))))))))))))))</x:f>
      </x:c>
      <x:c r="D21" s="31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b.d.",ROUND(SUMIFS('Exits'!$I$9:$I$608,'Exits'!$B$9:$B$608,'Trades'!A21),8)))</x:f>
      </x:c>
      <x:c r="E21" s="32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b.d.",IF(OR(O21=0,COUNTIFS('Exits'!$B$9:$B$608,'Trades'!A21,'Exits'!$G$9:$G$608,-1)&gt;0),"b.d.",_xlfn.MAXIFS('Exits'!$C$9:$C$608,'Exits'!$B$9:$B$608,'Trades'!A21))))</x:f>
      </x:c>
      <x:c r="F21" s="30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b.d.",IF(AND(O21&gt;0,SUMIFS('Exits'!$J$9:$J$608,'Exits'!$B$9:$B$608,'Trades'!A21)=O21),ROUND(SUMIFS('Exits'!$F$9:$F$608,'Exits'!$B$9:$B$608,'Trades'!A21),2),"b.d.")))</x:f>
      </x:c>
      <x:c r="G21" s="30" t="str">
        <x:f>IF(P21=0,"",IF(K21&lt;&gt;1,"b.d.",IF('Trades'!J21="NET",'Trades'!L21,ROUND(F21-'Trades'!M21-'Trades'!N21+'Trades'!O21,2))))</x:f>
      </x:c>
      <x:c r="H21" s="31" t="str">
        <x:f>IF(P21=0,"",IF(N21=1,G21/'Trades'!P21,"b.d."))</x:f>
      </x:c>
      <x:c r="I21" s="33" t="str">
        <x:f>IF(P21=0,"",IF(K21&lt;&gt;1,"Pozycja niezamknięta",IF(NOT(ISNUMBER('Trades'!P21)),"Brak lub błędne ryzyko: dodatnie, ≤ 1 000 000 000, do 2 miejsc po przecinku.",IF(OR('Trades'!P21&lt;=0,'Trades'!P21&gt;1000000000,ROUND('Trades'!P21,2)&lt;&gt;'Trades'!P21),"Brak lub błędne ryzyko: dodatnie, ≤ 1 000 000 000, do 2 miejsc po przecinku.",IF(AND('Trades'!Q21&lt;&gt;"PRICE",'Trades'!Q21&lt;&gt;"ALL_IN"),"Wybierz PRICE lub ALL_IN",IF('Trades'!Q21&lt;&gt;'Summary'!$K$4,"Wybrano inną podstawę","Zapisane"))))))</x:f>
      </x:c>
      <x:c r="J21" s="33" t="str">
        <x:f>IF(P21=0,"",IF('Summary'!$H$6="Sprawdź daty filtra","Sprawdź daty filtra",IF(L21=1,"Uwzględniona",IF(K21=1,"Poza okresem","Nieuwzględniona"))))</x:f>
      </x:c>
      <x:c r="K21" s="29" t="n">
        <x:f>IF(P21=0,0,IF('Trades'!I21="UNSUPPORTED",4,IF(C21&lt;&gt;"",3,IF('Trades'!I21="OPEN",2,1))))</x:f>
        <x:v>0</x:v>
      </x:c>
      <x:c r="L21" s="29" t="n">
        <x:f>IF(OR(K21&lt;&gt;1,'Summary'!$H$6="Sprawdź daty filtra"),0,IF(AND(OR('Summary'!$B$6="",E21&gt;='Summary'!$B$6),OR('Summary'!$E$6="",E21&lt;'Summary'!$E$6+1)),1,0))</x:f>
        <x:v>0</x:v>
      </x:c>
      <x:c r="M21" s="29" t="n">
        <x:f>IF(AND(L21=1,N21=1,'Trades'!Q21='Summary'!$K$4),1,0)</x:f>
        <x:v>0</x:v>
      </x:c>
      <x:c r="N21" s="29" t="n">
        <x:f>IF(K21&lt;&gt;1,0,IF(NOT(ISNUMBER('Trades'!P21)),0,IF(AND('Trades'!P21&gt;0,'Trades'!P21&lt;=1000000000,ROUND('Trades'!P21,2)='Trades'!P21,OR('Trades'!Q21="PRICE",'Trades'!Q21="ALL_IN")),1,0)))</x:f>
        <x:v>0</x:v>
      </x:c>
      <x:c r="O21" s="29" t="n">
        <x:f>IF(P21=0,0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0,COUNTIFS('Exits'!$B$9:$B$608,'Trades'!A21,'Exits'!$K$9:$K$608,1)))</x:f>
        <x:v>0</x:v>
      </x:c>
      <x:c r="P21" s="29" t="n">
        <x:f>IF(COUNTA('Trades'!A21:I21,'Trades'!K21:T21)=0,0,1)</x:f>
        <x:v>0</x:v>
      </x:c>
    </x:row>
    <x:row r="22" ht="52" customHeight="1">
      <x:c r="A22" s="29" t="str">
        <x:f>IF(P22=0,"",IF('Trades'!A22="","[Trades "&amp;ROW()&amp;"]",'Trades'!A22))</x:f>
      </x:c>
      <x:c r="B22" s="33" t="str">
        <x:f>IF(K22=0,"",CHOOSE(K22,"Zamknięta","Otwarta","Niepełna / błędna","Nieobsługiwana"))</x:f>
      </x:c>
      <x:c r="C22" s="33" t="str">
        <x:f>IF(P22=0,"",IF('Trades'!I22="UNSUPPORTED","Dobieranie / odwrócenia nie są obsługiwane",IF('Trades'!A22="","Podaj ID transakcji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ID: tekst zaczynający się od A–Z, do 64 znaków; bez *, ?, ~, =, &lt; i &gt;. Przykład: T-001.",IF(COUNTIFS('Trades'!$A$9:$A$208,'Trades'!A22)&lt;&gt;1,"ID transakcji się powtarza",IF('Trades'!B22="","Podaj instrument",IF(AND('Trades'!C22&lt;&gt;"LONG",'Trades'!C22&lt;&gt;"SHORT"),"Wybierz LONG lub SHORT",IF(NOT(ISNUMBER('Trades'!D22)),"Podaj prawidłowy czas otwarcia",IF(OR('Trades'!D22&lt;1,'Trades'!D22&gt;2958465),"Podaj prawidłowy czas otwarcia",IF(NOT(ISNUMBER('Trades'!E22)),"Podaj dodatnią początkową ilość",IF(OR('Trades'!E22&lt;=0,'Trades'!E22&gt;1000000,ROUND('Trades'!E22,8)&lt;&gt;'Trades'!E22),"Podaj dodatnią początkową ilość",IF('Trades'!F22="","Podaj jednostkę ilości",IF(AND('Trades'!I22&lt;&gt;"OPEN",'Trades'!I22&lt;&gt;"CLOSED"),"Wybierz OPEN lub CLOSED",IF(AND('Trades'!J22&lt;&gt;"NET",'Trades'!J22&lt;&gt;"GROSS"),"Wybierz NET lub GROSS",IF(COUNTIFS('Exits'!$B$9:$B$608,'Trades'!A22,'Exits'!$G$9:$G$608,-1)&gt;0,"Sprawdź powiązane wyjścia",IF(D22&gt;'Trades'!E22,"Zamknięta ilość przekracza początkową",IF(AND('Trades'!I22="OPEN",D22='Trades'!E22),"OPEN jest sprzeczne z zerową pozostałą ilością",IF('Trades'!I22="OPEN","",IF(O22=0,"Dodaj wyjście w Exits",IF(D22&lt;&gt;'Trades'!E22,"CLOSED wymaga zamknięcia całej ilości",IF(AND('Trades'!J22="NET",NOT(ISNUMBER('Trades'!L22))),"Podaj uzgodnione netto całej pozycji",IF(AND('Trades'!J22="NET",'Trades'!K22&lt;&gt;"YES"),"Potwierdź netto całej pozycji",IF(IF('Trades'!J22="NET",IF('Trades'!M22="",FALSE,IF(NOT(ISNUMBER('Trades'!M22)),TRUE,OR('Trades'!M22&lt;0,'Trades'!M22&gt;1000000000,ROUND('Trades'!M22,2)&lt;&gt;'Trades'!M22))),FALSE),"Kwoty: do 2 miejsc po przecinku; wartość bezwzględna wpisu ≤ 1 000 000 000.",IF(IF('Trades'!J22="NET",IF('Trades'!N22="",FALSE,IF(NOT(ISNUMBER('Trades'!N22)),TRUE,OR('Trades'!N22&lt;0,'Trades'!N22&gt;1000000000,ROUND('Trades'!N22,2)&lt;&gt;'Trades'!N22))),FALSE),"Kwoty: do 2 miejsc po przecinku; wartość bezwzględna wpisu ≤ 1 000 000 000.",IF(IF('Trades'!J22="NET",IF('Trades'!O22="",FALSE,IF(NOT(ISNUMBER('Trades'!O22)),TRUE,OR(ABS('Trades'!O22)&gt;1000000000,ROUND('Trades'!O22,2)&lt;&gt;'Trades'!O22))),FALSE),"Kwoty: do 2 miejsc po przecinku; wartość bezwzględna wpisu ≤ 1 000 000 000.",IF(AND('Trades'!J22="GROSS",NOT(ISNUMBER('Trades'!M22))),"Podaj prowizję, także zero",IF(AND('Trades'!J22="GROSS",'Trades'!M22&lt;0),"Prowizja nie może być ujemna",IF(AND('Trades'!J22="GROSS",NOT(ISNUMBER('Trades'!N22))),"Podaj pozostałe opłaty, także zero",IF(AND('Trades'!J22="GROSS",'Trades'!N22&lt;0),"Opłaty nie mogą być ujemne",IF(AND('Trades'!J22="GROSS",NOT(ISNUMBER('Trades'!O22))),"Podaj finansowanie ze znakiem, także zero",IF(AND('Trades'!J22="GROSS",NOT(ISNUMBER(F22))),"Podaj P&amp;L brutto każdego wyjścia",IF(IF('Trades'!J22="NET",OR(ABS('Trades'!L22)&gt;1000000000,ROUND('Trades'!L22,2)&lt;&gt;'Trades'!L22),FALSE),"Kwoty: do 2 miejsc po przecinku; wartość bezwzględna wpisu ≤ 1 000 000 000.",IF(IF('Trades'!J22="GROSS",OR(ABS('Trades'!M22)&gt;1000000000,ABS('Trades'!N22)&gt;1000000000,ABS('Trades'!O22)&gt;1000000000,ROUND('Trades'!M22,2)&lt;&gt;'Trades'!M22,ROUND('Trades'!N22,2)&lt;&gt;'Trades'!N22,ROUND('Trades'!O22,2)&lt;&gt;'Trades'!O22),FALSE),"Kwoty: do 2 miejsc po przecinku; wartość bezwzględna wpisu ≤ 1 000 000 000.",IF(AND('Trades'!G22&lt;&gt;"",OR(NOT(ISNUMBER('Trades'!G22)),'Trades'!G22&lt;=0)),"Podaj dodatnią cenę lub pozostaw puste",IF(AND('Trades'!H22&lt;&gt;"",OR(NOT(ISNUMBER('Trades'!H22)),'Trades'!H22&lt;=0)),"Podaj dodatnią cenę lub pozostaw puste","")))))))))))))))))))))))))))))))))))</x:f>
      </x:c>
      <x:c r="D22" s="31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b.d.",ROUND(SUMIFS('Exits'!$I$9:$I$608,'Exits'!$B$9:$B$608,'Trades'!A22),8)))</x:f>
      </x:c>
      <x:c r="E22" s="32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b.d.",IF(OR(O22=0,COUNTIFS('Exits'!$B$9:$B$608,'Trades'!A22,'Exits'!$G$9:$G$608,-1)&gt;0),"b.d.",_xlfn.MAXIFS('Exits'!$C$9:$C$608,'Exits'!$B$9:$B$608,'Trades'!A22))))</x:f>
      </x:c>
      <x:c r="F22" s="30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b.d.",IF(AND(O22&gt;0,SUMIFS('Exits'!$J$9:$J$608,'Exits'!$B$9:$B$608,'Trades'!A22)=O22),ROUND(SUMIFS('Exits'!$F$9:$F$608,'Exits'!$B$9:$B$608,'Trades'!A22),2),"b.d.")))</x:f>
      </x:c>
      <x:c r="G22" s="30" t="str">
        <x:f>IF(P22=0,"",IF(K22&lt;&gt;1,"b.d.",IF('Trades'!J22="NET",'Trades'!L22,ROUND(F22-'Trades'!M22-'Trades'!N22+'Trades'!O22,2))))</x:f>
      </x:c>
      <x:c r="H22" s="31" t="str">
        <x:f>IF(P22=0,"",IF(N22=1,G22/'Trades'!P22,"b.d."))</x:f>
      </x:c>
      <x:c r="I22" s="33" t="str">
        <x:f>IF(P22=0,"",IF(K22&lt;&gt;1,"Pozycja niezamknięta",IF(NOT(ISNUMBER('Trades'!P22)),"Brak lub błędne ryzyko: dodatnie, ≤ 1 000 000 000, do 2 miejsc po przecinku.",IF(OR('Trades'!P22&lt;=0,'Trades'!P22&gt;1000000000,ROUND('Trades'!P22,2)&lt;&gt;'Trades'!P22),"Brak lub błędne ryzyko: dodatnie, ≤ 1 000 000 000, do 2 miejsc po przecinku.",IF(AND('Trades'!Q22&lt;&gt;"PRICE",'Trades'!Q22&lt;&gt;"ALL_IN"),"Wybierz PRICE lub ALL_IN",IF('Trades'!Q22&lt;&gt;'Summary'!$K$4,"Wybrano inną podstawę","Zapisane"))))))</x:f>
      </x:c>
      <x:c r="J22" s="33" t="str">
        <x:f>IF(P22=0,"",IF('Summary'!$H$6="Sprawdź daty filtra","Sprawdź daty filtra",IF(L22=1,"Uwzględniona",IF(K22=1,"Poza okresem","Nieuwzględniona"))))</x:f>
      </x:c>
      <x:c r="K22" s="29" t="n">
        <x:f>IF(P22=0,0,IF('Trades'!I22="UNSUPPORTED",4,IF(C22&lt;&gt;"",3,IF('Trades'!I22="OPEN",2,1))))</x:f>
        <x:v>0</x:v>
      </x:c>
      <x:c r="L22" s="29" t="n">
        <x:f>IF(OR(K22&lt;&gt;1,'Summary'!$H$6="Sprawdź daty filtra"),0,IF(AND(OR('Summary'!$B$6="",E22&gt;='Summary'!$B$6),OR('Summary'!$E$6="",E22&lt;'Summary'!$E$6+1)),1,0))</x:f>
        <x:v>0</x:v>
      </x:c>
      <x:c r="M22" s="29" t="n">
        <x:f>IF(AND(L22=1,N22=1,'Trades'!Q22='Summary'!$K$4),1,0)</x:f>
        <x:v>0</x:v>
      </x:c>
      <x:c r="N22" s="29" t="n">
        <x:f>IF(K22&lt;&gt;1,0,IF(NOT(ISNUMBER('Trades'!P22)),0,IF(AND('Trades'!P22&gt;0,'Trades'!P22&lt;=1000000000,ROUND('Trades'!P22,2)='Trades'!P22,OR('Trades'!Q22="PRICE",'Trades'!Q22="ALL_IN")),1,0)))</x:f>
        <x:v>0</x:v>
      </x:c>
      <x:c r="O22" s="29" t="n">
        <x:f>IF(P22=0,0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0,COUNTIFS('Exits'!$B$9:$B$608,'Trades'!A22,'Exits'!$K$9:$K$608,1)))</x:f>
        <x:v>0</x:v>
      </x:c>
      <x:c r="P22" s="29" t="n">
        <x:f>IF(COUNTA('Trades'!A22:I22,'Trades'!K22:T22)=0,0,1)</x:f>
        <x:v>0</x:v>
      </x:c>
    </x:row>
    <x:row r="23" ht="52" customHeight="1">
      <x:c r="A23" s="29" t="str">
        <x:f>IF(P23=0,"",IF('Trades'!A23="","[Trades "&amp;ROW()&amp;"]",'Trades'!A23))</x:f>
      </x:c>
      <x:c r="B23" s="33" t="str">
        <x:f>IF(K23=0,"",CHOOSE(K23,"Zamknięta","Otwarta","Niepełna / błędna","Nieobsługiwana"))</x:f>
      </x:c>
      <x:c r="C23" s="33" t="str">
        <x:f>IF(P23=0,"",IF('Trades'!I23="UNSUPPORTED","Dobieranie / odwrócenia nie są obsługiwane",IF('Trades'!A23="","Podaj ID transakcji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ID: tekst zaczynający się od A–Z, do 64 znaków; bez *, ?, ~, =, &lt; i &gt;. Przykład: T-001.",IF(COUNTIFS('Trades'!$A$9:$A$208,'Trades'!A23)&lt;&gt;1,"ID transakcji się powtarza",IF('Trades'!B23="","Podaj instrument",IF(AND('Trades'!C23&lt;&gt;"LONG",'Trades'!C23&lt;&gt;"SHORT"),"Wybierz LONG lub SHORT",IF(NOT(ISNUMBER('Trades'!D23)),"Podaj prawidłowy czas otwarcia",IF(OR('Trades'!D23&lt;1,'Trades'!D23&gt;2958465),"Podaj prawidłowy czas otwarcia",IF(NOT(ISNUMBER('Trades'!E23)),"Podaj dodatnią początkową ilość",IF(OR('Trades'!E23&lt;=0,'Trades'!E23&gt;1000000,ROUND('Trades'!E23,8)&lt;&gt;'Trades'!E23),"Podaj dodatnią początkową ilość",IF('Trades'!F23="","Podaj jednostkę ilości",IF(AND('Trades'!I23&lt;&gt;"OPEN",'Trades'!I23&lt;&gt;"CLOSED"),"Wybierz OPEN lub CLOSED",IF(AND('Trades'!J23&lt;&gt;"NET",'Trades'!J23&lt;&gt;"GROSS"),"Wybierz NET lub GROSS",IF(COUNTIFS('Exits'!$B$9:$B$608,'Trades'!A23,'Exits'!$G$9:$G$608,-1)&gt;0,"Sprawdź powiązane wyjścia",IF(D23&gt;'Trades'!E23,"Zamknięta ilość przekracza początkową",IF(AND('Trades'!I23="OPEN",D23='Trades'!E23),"OPEN jest sprzeczne z zerową pozostałą ilością",IF('Trades'!I23="OPEN","",IF(O23=0,"Dodaj wyjście w Exits",IF(D23&lt;&gt;'Trades'!E23,"CLOSED wymaga zamknięcia całej ilości",IF(AND('Trades'!J23="NET",NOT(ISNUMBER('Trades'!L23))),"Podaj uzgodnione netto całej pozycji",IF(AND('Trades'!J23="NET",'Trades'!K23&lt;&gt;"YES"),"Potwierdź netto całej pozycji",IF(IF('Trades'!J23="NET",IF('Trades'!M23="",FALSE,IF(NOT(ISNUMBER('Trades'!M23)),TRUE,OR('Trades'!M23&lt;0,'Trades'!M23&gt;1000000000,ROUND('Trades'!M23,2)&lt;&gt;'Trades'!M23))),FALSE),"Kwoty: do 2 miejsc po przecinku; wartość bezwzględna wpisu ≤ 1 000 000 000.",IF(IF('Trades'!J23="NET",IF('Trades'!N23="",FALSE,IF(NOT(ISNUMBER('Trades'!N23)),TRUE,OR('Trades'!N23&lt;0,'Trades'!N23&gt;1000000000,ROUND('Trades'!N23,2)&lt;&gt;'Trades'!N23))),FALSE),"Kwoty: do 2 miejsc po przecinku; wartość bezwzględna wpisu ≤ 1 000 000 000.",IF(IF('Trades'!J23="NET",IF('Trades'!O23="",FALSE,IF(NOT(ISNUMBER('Trades'!O23)),TRUE,OR(ABS('Trades'!O23)&gt;1000000000,ROUND('Trades'!O23,2)&lt;&gt;'Trades'!O23))),FALSE),"Kwoty: do 2 miejsc po przecinku; wartość bezwzględna wpisu ≤ 1 000 000 000.",IF(AND('Trades'!J23="GROSS",NOT(ISNUMBER('Trades'!M23))),"Podaj prowizję, także zero",IF(AND('Trades'!J23="GROSS",'Trades'!M23&lt;0),"Prowizja nie może być ujemna",IF(AND('Trades'!J23="GROSS",NOT(ISNUMBER('Trades'!N23))),"Podaj pozostałe opłaty, także zero",IF(AND('Trades'!J23="GROSS",'Trades'!N23&lt;0),"Opłaty nie mogą być ujemne",IF(AND('Trades'!J23="GROSS",NOT(ISNUMBER('Trades'!O23))),"Podaj finansowanie ze znakiem, także zero",IF(AND('Trades'!J23="GROSS",NOT(ISNUMBER(F23))),"Podaj P&amp;L brutto każdego wyjścia",IF(IF('Trades'!J23="NET",OR(ABS('Trades'!L23)&gt;1000000000,ROUND('Trades'!L23,2)&lt;&gt;'Trades'!L23),FALSE),"Kwoty: do 2 miejsc po przecinku; wartość bezwzględna wpisu ≤ 1 000 000 000.",IF(IF('Trades'!J23="GROSS",OR(ABS('Trades'!M23)&gt;1000000000,ABS('Trades'!N23)&gt;1000000000,ABS('Trades'!O23)&gt;1000000000,ROUND('Trades'!M23,2)&lt;&gt;'Trades'!M23,ROUND('Trades'!N23,2)&lt;&gt;'Trades'!N23,ROUND('Trades'!O23,2)&lt;&gt;'Trades'!O23),FALSE),"Kwoty: do 2 miejsc po przecinku; wartość bezwzględna wpisu ≤ 1 000 000 000.",IF(AND('Trades'!G23&lt;&gt;"",OR(NOT(ISNUMBER('Trades'!G23)),'Trades'!G23&lt;=0)),"Podaj dodatnią cenę lub pozostaw puste",IF(AND('Trades'!H23&lt;&gt;"",OR(NOT(ISNUMBER('Trades'!H23)),'Trades'!H23&lt;=0)),"Podaj dodatnią cenę lub pozostaw puste","")))))))))))))))))))))))))))))))))))</x:f>
      </x:c>
      <x:c r="D23" s="31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b.d.",ROUND(SUMIFS('Exits'!$I$9:$I$608,'Exits'!$B$9:$B$608,'Trades'!A23),8)))</x:f>
      </x:c>
      <x:c r="E23" s="32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b.d.",IF(OR(O23=0,COUNTIFS('Exits'!$B$9:$B$608,'Trades'!A23,'Exits'!$G$9:$G$608,-1)&gt;0),"b.d.",_xlfn.MAXIFS('Exits'!$C$9:$C$608,'Exits'!$B$9:$B$608,'Trades'!A23))))</x:f>
      </x:c>
      <x:c r="F23" s="30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b.d.",IF(AND(O23&gt;0,SUMIFS('Exits'!$J$9:$J$608,'Exits'!$B$9:$B$608,'Trades'!A23)=O23),ROUND(SUMIFS('Exits'!$F$9:$F$608,'Exits'!$B$9:$B$608,'Trades'!A23),2),"b.d.")))</x:f>
      </x:c>
      <x:c r="G23" s="30" t="str">
        <x:f>IF(P23=0,"",IF(K23&lt;&gt;1,"b.d.",IF('Trades'!J23="NET",'Trades'!L23,ROUND(F23-'Trades'!M23-'Trades'!N23+'Trades'!O23,2))))</x:f>
      </x:c>
      <x:c r="H23" s="31" t="str">
        <x:f>IF(P23=0,"",IF(N23=1,G23/'Trades'!P23,"b.d."))</x:f>
      </x:c>
      <x:c r="I23" s="33" t="str">
        <x:f>IF(P23=0,"",IF(K23&lt;&gt;1,"Pozycja niezamknięta",IF(NOT(ISNUMBER('Trades'!P23)),"Brak lub błędne ryzyko: dodatnie, ≤ 1 000 000 000, do 2 miejsc po przecinku.",IF(OR('Trades'!P23&lt;=0,'Trades'!P23&gt;1000000000,ROUND('Trades'!P23,2)&lt;&gt;'Trades'!P23),"Brak lub błędne ryzyko: dodatnie, ≤ 1 000 000 000, do 2 miejsc po przecinku.",IF(AND('Trades'!Q23&lt;&gt;"PRICE",'Trades'!Q23&lt;&gt;"ALL_IN"),"Wybierz PRICE lub ALL_IN",IF('Trades'!Q23&lt;&gt;'Summary'!$K$4,"Wybrano inną podstawę","Zapisane"))))))</x:f>
      </x:c>
      <x:c r="J23" s="33" t="str">
        <x:f>IF(P23=0,"",IF('Summary'!$H$6="Sprawdź daty filtra","Sprawdź daty filtra",IF(L23=1,"Uwzględniona",IF(K23=1,"Poza okresem","Nieuwzględniona"))))</x:f>
      </x:c>
      <x:c r="K23" s="29" t="n">
        <x:f>IF(P23=0,0,IF('Trades'!I23="UNSUPPORTED",4,IF(C23&lt;&gt;"",3,IF('Trades'!I23="OPEN",2,1))))</x:f>
        <x:v>0</x:v>
      </x:c>
      <x:c r="L23" s="29" t="n">
        <x:f>IF(OR(K23&lt;&gt;1,'Summary'!$H$6="Sprawdź daty filtra"),0,IF(AND(OR('Summary'!$B$6="",E23&gt;='Summary'!$B$6),OR('Summary'!$E$6="",E23&lt;'Summary'!$E$6+1)),1,0))</x:f>
        <x:v>0</x:v>
      </x:c>
      <x:c r="M23" s="29" t="n">
        <x:f>IF(AND(L23=1,N23=1,'Trades'!Q23='Summary'!$K$4),1,0)</x:f>
        <x:v>0</x:v>
      </x:c>
      <x:c r="N23" s="29" t="n">
        <x:f>IF(K23&lt;&gt;1,0,IF(NOT(ISNUMBER('Trades'!P23)),0,IF(AND('Trades'!P23&gt;0,'Trades'!P23&lt;=1000000000,ROUND('Trades'!P23,2)='Trades'!P23,OR('Trades'!Q23="PRICE",'Trades'!Q23="ALL_IN")),1,0)))</x:f>
        <x:v>0</x:v>
      </x:c>
      <x:c r="O23" s="29" t="n">
        <x:f>IF(P23=0,0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0,COUNTIFS('Exits'!$B$9:$B$608,'Trades'!A23,'Exits'!$K$9:$K$608,1)))</x:f>
        <x:v>0</x:v>
      </x:c>
      <x:c r="P23" s="29" t="n">
        <x:f>IF(COUNTA('Trades'!A23:I23,'Trades'!K23:T23)=0,0,1)</x:f>
        <x:v>0</x:v>
      </x:c>
    </x:row>
    <x:row r="24" ht="52" customHeight="1">
      <x:c r="A24" s="29" t="str">
        <x:f>IF(P24=0,"",IF('Trades'!A24="","[Trades "&amp;ROW()&amp;"]",'Trades'!A24))</x:f>
      </x:c>
      <x:c r="B24" s="33" t="str">
        <x:f>IF(K24=0,"",CHOOSE(K24,"Zamknięta","Otwarta","Niepełna / błędna","Nieobsługiwana"))</x:f>
      </x:c>
      <x:c r="C24" s="33" t="str">
        <x:f>IF(P24=0,"",IF('Trades'!I24="UNSUPPORTED","Dobieranie / odwrócenia nie są obsługiwane",IF('Trades'!A24="","Podaj ID transakcji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ID: tekst zaczynający się od A–Z, do 64 znaków; bez *, ?, ~, =, &lt; i &gt;. Przykład: T-001.",IF(COUNTIFS('Trades'!$A$9:$A$208,'Trades'!A24)&lt;&gt;1,"ID transakcji się powtarza",IF('Trades'!B24="","Podaj instrument",IF(AND('Trades'!C24&lt;&gt;"LONG",'Trades'!C24&lt;&gt;"SHORT"),"Wybierz LONG lub SHORT",IF(NOT(ISNUMBER('Trades'!D24)),"Podaj prawidłowy czas otwarcia",IF(OR('Trades'!D24&lt;1,'Trades'!D24&gt;2958465),"Podaj prawidłowy czas otwarcia",IF(NOT(ISNUMBER('Trades'!E24)),"Podaj dodatnią początkową ilość",IF(OR('Trades'!E24&lt;=0,'Trades'!E24&gt;1000000,ROUND('Trades'!E24,8)&lt;&gt;'Trades'!E24),"Podaj dodatnią początkową ilość",IF('Trades'!F24="","Podaj jednostkę ilości",IF(AND('Trades'!I24&lt;&gt;"OPEN",'Trades'!I24&lt;&gt;"CLOSED"),"Wybierz OPEN lub CLOSED",IF(AND('Trades'!J24&lt;&gt;"NET",'Trades'!J24&lt;&gt;"GROSS"),"Wybierz NET lub GROSS",IF(COUNTIFS('Exits'!$B$9:$B$608,'Trades'!A24,'Exits'!$G$9:$G$608,-1)&gt;0,"Sprawdź powiązane wyjścia",IF(D24&gt;'Trades'!E24,"Zamknięta ilość przekracza początkową",IF(AND('Trades'!I24="OPEN",D24='Trades'!E24),"OPEN jest sprzeczne z zerową pozostałą ilością",IF('Trades'!I24="OPEN","",IF(O24=0,"Dodaj wyjście w Exits",IF(D24&lt;&gt;'Trades'!E24,"CLOSED wymaga zamknięcia całej ilości",IF(AND('Trades'!J24="NET",NOT(ISNUMBER('Trades'!L24))),"Podaj uzgodnione netto całej pozycji",IF(AND('Trades'!J24="NET",'Trades'!K24&lt;&gt;"YES"),"Potwierdź netto całej pozycji",IF(IF('Trades'!J24="NET",IF('Trades'!M24="",FALSE,IF(NOT(ISNUMBER('Trades'!M24)),TRUE,OR('Trades'!M24&lt;0,'Trades'!M24&gt;1000000000,ROUND('Trades'!M24,2)&lt;&gt;'Trades'!M24))),FALSE),"Kwoty: do 2 miejsc po przecinku; wartość bezwzględna wpisu ≤ 1 000 000 000.",IF(IF('Trades'!J24="NET",IF('Trades'!N24="",FALSE,IF(NOT(ISNUMBER('Trades'!N24)),TRUE,OR('Trades'!N24&lt;0,'Trades'!N24&gt;1000000000,ROUND('Trades'!N24,2)&lt;&gt;'Trades'!N24))),FALSE),"Kwoty: do 2 miejsc po przecinku; wartość bezwzględna wpisu ≤ 1 000 000 000.",IF(IF('Trades'!J24="NET",IF('Trades'!O24="",FALSE,IF(NOT(ISNUMBER('Trades'!O24)),TRUE,OR(ABS('Trades'!O24)&gt;1000000000,ROUND('Trades'!O24,2)&lt;&gt;'Trades'!O24))),FALSE),"Kwoty: do 2 miejsc po przecinku; wartość bezwzględna wpisu ≤ 1 000 000 000.",IF(AND('Trades'!J24="GROSS",NOT(ISNUMBER('Trades'!M24))),"Podaj prowizję, także zero",IF(AND('Trades'!J24="GROSS",'Trades'!M24&lt;0),"Prowizja nie może być ujemna",IF(AND('Trades'!J24="GROSS",NOT(ISNUMBER('Trades'!N24))),"Podaj pozostałe opłaty, także zero",IF(AND('Trades'!J24="GROSS",'Trades'!N24&lt;0),"Opłaty nie mogą być ujemne",IF(AND('Trades'!J24="GROSS",NOT(ISNUMBER('Trades'!O24))),"Podaj finansowanie ze znakiem, także zero",IF(AND('Trades'!J24="GROSS",NOT(ISNUMBER(F24))),"Podaj P&amp;L brutto każdego wyjścia",IF(IF('Trades'!J24="NET",OR(ABS('Trades'!L24)&gt;1000000000,ROUND('Trades'!L24,2)&lt;&gt;'Trades'!L24),FALSE),"Kwoty: do 2 miejsc po przecinku; wartość bezwzględna wpisu ≤ 1 000 000 000.",IF(IF('Trades'!J24="GROSS",OR(ABS('Trades'!M24)&gt;1000000000,ABS('Trades'!N24)&gt;1000000000,ABS('Trades'!O24)&gt;1000000000,ROUND('Trades'!M24,2)&lt;&gt;'Trades'!M24,ROUND('Trades'!N24,2)&lt;&gt;'Trades'!N24,ROUND('Trades'!O24,2)&lt;&gt;'Trades'!O24),FALSE),"Kwoty: do 2 miejsc po przecinku; wartość bezwzględna wpisu ≤ 1 000 000 000.",IF(AND('Trades'!G24&lt;&gt;"",OR(NOT(ISNUMBER('Trades'!G24)),'Trades'!G24&lt;=0)),"Podaj dodatnią cenę lub pozostaw puste",IF(AND('Trades'!H24&lt;&gt;"",OR(NOT(ISNUMBER('Trades'!H24)),'Trades'!H24&lt;=0)),"Podaj dodatnią cenę lub pozostaw puste","")))))))))))))))))))))))))))))))))))</x:f>
      </x:c>
      <x:c r="D24" s="31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b.d.",ROUND(SUMIFS('Exits'!$I$9:$I$608,'Exits'!$B$9:$B$608,'Trades'!A24),8)))</x:f>
      </x:c>
      <x:c r="E24" s="32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b.d.",IF(OR(O24=0,COUNTIFS('Exits'!$B$9:$B$608,'Trades'!A24,'Exits'!$G$9:$G$608,-1)&gt;0),"b.d.",_xlfn.MAXIFS('Exits'!$C$9:$C$608,'Exits'!$B$9:$B$608,'Trades'!A24))))</x:f>
      </x:c>
      <x:c r="F24" s="30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b.d.",IF(AND(O24&gt;0,SUMIFS('Exits'!$J$9:$J$608,'Exits'!$B$9:$B$608,'Trades'!A24)=O24),ROUND(SUMIFS('Exits'!$F$9:$F$608,'Exits'!$B$9:$B$608,'Trades'!A24),2),"b.d.")))</x:f>
      </x:c>
      <x:c r="G24" s="30" t="str">
        <x:f>IF(P24=0,"",IF(K24&lt;&gt;1,"b.d.",IF('Trades'!J24="NET",'Trades'!L24,ROUND(F24-'Trades'!M24-'Trades'!N24+'Trades'!O24,2))))</x:f>
      </x:c>
      <x:c r="H24" s="31" t="str">
        <x:f>IF(P24=0,"",IF(N24=1,G24/'Trades'!P24,"b.d."))</x:f>
      </x:c>
      <x:c r="I24" s="33" t="str">
        <x:f>IF(P24=0,"",IF(K24&lt;&gt;1,"Pozycja niezamknięta",IF(NOT(ISNUMBER('Trades'!P24)),"Brak lub błędne ryzyko: dodatnie, ≤ 1 000 000 000, do 2 miejsc po przecinku.",IF(OR('Trades'!P24&lt;=0,'Trades'!P24&gt;1000000000,ROUND('Trades'!P24,2)&lt;&gt;'Trades'!P24),"Brak lub błędne ryzyko: dodatnie, ≤ 1 000 000 000, do 2 miejsc po przecinku.",IF(AND('Trades'!Q24&lt;&gt;"PRICE",'Trades'!Q24&lt;&gt;"ALL_IN"),"Wybierz PRICE lub ALL_IN",IF('Trades'!Q24&lt;&gt;'Summary'!$K$4,"Wybrano inną podstawę","Zapisane"))))))</x:f>
      </x:c>
      <x:c r="J24" s="33" t="str">
        <x:f>IF(P24=0,"",IF('Summary'!$H$6="Sprawdź daty filtra","Sprawdź daty filtra",IF(L24=1,"Uwzględniona",IF(K24=1,"Poza okresem","Nieuwzględniona"))))</x:f>
      </x:c>
      <x:c r="K24" s="29" t="n">
        <x:f>IF(P24=0,0,IF('Trades'!I24="UNSUPPORTED",4,IF(C24&lt;&gt;"",3,IF('Trades'!I24="OPEN",2,1))))</x:f>
        <x:v>0</x:v>
      </x:c>
      <x:c r="L24" s="29" t="n">
        <x:f>IF(OR(K24&lt;&gt;1,'Summary'!$H$6="Sprawdź daty filtra"),0,IF(AND(OR('Summary'!$B$6="",E24&gt;='Summary'!$B$6),OR('Summary'!$E$6="",E24&lt;'Summary'!$E$6+1)),1,0))</x:f>
        <x:v>0</x:v>
      </x:c>
      <x:c r="M24" s="29" t="n">
        <x:f>IF(AND(L24=1,N24=1,'Trades'!Q24='Summary'!$K$4),1,0)</x:f>
        <x:v>0</x:v>
      </x:c>
      <x:c r="N24" s="29" t="n">
        <x:f>IF(K24&lt;&gt;1,0,IF(NOT(ISNUMBER('Trades'!P24)),0,IF(AND('Trades'!P24&gt;0,'Trades'!P24&lt;=1000000000,ROUND('Trades'!P24,2)='Trades'!P24,OR('Trades'!Q24="PRICE",'Trades'!Q24="ALL_IN")),1,0)))</x:f>
        <x:v>0</x:v>
      </x:c>
      <x:c r="O24" s="29" t="n">
        <x:f>IF(P24=0,0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0,COUNTIFS('Exits'!$B$9:$B$608,'Trades'!A24,'Exits'!$K$9:$K$608,1)))</x:f>
        <x:v>0</x:v>
      </x:c>
      <x:c r="P24" s="29" t="n">
        <x:f>IF(COUNTA('Trades'!A24:I24,'Trades'!K24:T24)=0,0,1)</x:f>
        <x:v>0</x:v>
      </x:c>
    </x:row>
    <x:row r="25" ht="52" customHeight="1">
      <x:c r="A25" s="29" t="str">
        <x:f>IF(P25=0,"",IF('Trades'!A25="","[Trades "&amp;ROW()&amp;"]",'Trades'!A25))</x:f>
      </x:c>
      <x:c r="B25" s="33" t="str">
        <x:f>IF(K25=0,"",CHOOSE(K25,"Zamknięta","Otwarta","Niepełna / błędna","Nieobsługiwana"))</x:f>
      </x:c>
      <x:c r="C25" s="33" t="str">
        <x:f>IF(P25=0,"",IF('Trades'!I25="UNSUPPORTED","Dobieranie / odwrócenia nie są obsługiwane",IF('Trades'!A25="","Podaj ID transakcji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ID: tekst zaczynający się od A–Z, do 64 znaków; bez *, ?, ~, =, &lt; i &gt;. Przykład: T-001.",IF(COUNTIFS('Trades'!$A$9:$A$208,'Trades'!A25)&lt;&gt;1,"ID transakcji się powtarza",IF('Trades'!B25="","Podaj instrument",IF(AND('Trades'!C25&lt;&gt;"LONG",'Trades'!C25&lt;&gt;"SHORT"),"Wybierz LONG lub SHORT",IF(NOT(ISNUMBER('Trades'!D25)),"Podaj prawidłowy czas otwarcia",IF(OR('Trades'!D25&lt;1,'Trades'!D25&gt;2958465),"Podaj prawidłowy czas otwarcia",IF(NOT(ISNUMBER('Trades'!E25)),"Podaj dodatnią początkową ilość",IF(OR('Trades'!E25&lt;=0,'Trades'!E25&gt;1000000,ROUND('Trades'!E25,8)&lt;&gt;'Trades'!E25),"Podaj dodatnią początkową ilość",IF('Trades'!F25="","Podaj jednostkę ilości",IF(AND('Trades'!I25&lt;&gt;"OPEN",'Trades'!I25&lt;&gt;"CLOSED"),"Wybierz OPEN lub CLOSED",IF(AND('Trades'!J25&lt;&gt;"NET",'Trades'!J25&lt;&gt;"GROSS"),"Wybierz NET lub GROSS",IF(COUNTIFS('Exits'!$B$9:$B$608,'Trades'!A25,'Exits'!$G$9:$G$608,-1)&gt;0,"Sprawdź powiązane wyjścia",IF(D25&gt;'Trades'!E25,"Zamknięta ilość przekracza początkową",IF(AND('Trades'!I25="OPEN",D25='Trades'!E25),"OPEN jest sprzeczne z zerową pozostałą ilością",IF('Trades'!I25="OPEN","",IF(O25=0,"Dodaj wyjście w Exits",IF(D25&lt;&gt;'Trades'!E25,"CLOSED wymaga zamknięcia całej ilości",IF(AND('Trades'!J25="NET",NOT(ISNUMBER('Trades'!L25))),"Podaj uzgodnione netto całej pozycji",IF(AND('Trades'!J25="NET",'Trades'!K25&lt;&gt;"YES"),"Potwierdź netto całej pozycji",IF(IF('Trades'!J25="NET",IF('Trades'!M25="",FALSE,IF(NOT(ISNUMBER('Trades'!M25)),TRUE,OR('Trades'!M25&lt;0,'Trades'!M25&gt;1000000000,ROUND('Trades'!M25,2)&lt;&gt;'Trades'!M25))),FALSE),"Kwoty: do 2 miejsc po przecinku; wartość bezwzględna wpisu ≤ 1 000 000 000.",IF(IF('Trades'!J25="NET",IF('Trades'!N25="",FALSE,IF(NOT(ISNUMBER('Trades'!N25)),TRUE,OR('Trades'!N25&lt;0,'Trades'!N25&gt;1000000000,ROUND('Trades'!N25,2)&lt;&gt;'Trades'!N25))),FALSE),"Kwoty: do 2 miejsc po przecinku; wartość bezwzględna wpisu ≤ 1 000 000 000.",IF(IF('Trades'!J25="NET",IF('Trades'!O25="",FALSE,IF(NOT(ISNUMBER('Trades'!O25)),TRUE,OR(ABS('Trades'!O25)&gt;1000000000,ROUND('Trades'!O25,2)&lt;&gt;'Trades'!O25))),FALSE),"Kwoty: do 2 miejsc po przecinku; wartość bezwzględna wpisu ≤ 1 000 000 000.",IF(AND('Trades'!J25="GROSS",NOT(ISNUMBER('Trades'!M25))),"Podaj prowizję, także zero",IF(AND('Trades'!J25="GROSS",'Trades'!M25&lt;0),"Prowizja nie może być ujemna",IF(AND('Trades'!J25="GROSS",NOT(ISNUMBER('Trades'!N25))),"Podaj pozostałe opłaty, także zero",IF(AND('Trades'!J25="GROSS",'Trades'!N25&lt;0),"Opłaty nie mogą być ujemne",IF(AND('Trades'!J25="GROSS",NOT(ISNUMBER('Trades'!O25))),"Podaj finansowanie ze znakiem, także zero",IF(AND('Trades'!J25="GROSS",NOT(ISNUMBER(F25))),"Podaj P&amp;L brutto każdego wyjścia",IF(IF('Trades'!J25="NET",OR(ABS('Trades'!L25)&gt;1000000000,ROUND('Trades'!L25,2)&lt;&gt;'Trades'!L25),FALSE),"Kwoty: do 2 miejsc po przecinku; wartość bezwzględna wpisu ≤ 1 000 000 000.",IF(IF('Trades'!J25="GROSS",OR(ABS('Trades'!M25)&gt;1000000000,ABS('Trades'!N25)&gt;1000000000,ABS('Trades'!O25)&gt;1000000000,ROUND('Trades'!M25,2)&lt;&gt;'Trades'!M25,ROUND('Trades'!N25,2)&lt;&gt;'Trades'!N25,ROUND('Trades'!O25,2)&lt;&gt;'Trades'!O25),FALSE),"Kwoty: do 2 miejsc po przecinku; wartość bezwzględna wpisu ≤ 1 000 000 000.",IF(AND('Trades'!G25&lt;&gt;"",OR(NOT(ISNUMBER('Trades'!G25)),'Trades'!G25&lt;=0)),"Podaj dodatnią cenę lub pozostaw puste",IF(AND('Trades'!H25&lt;&gt;"",OR(NOT(ISNUMBER('Trades'!H25)),'Trades'!H25&lt;=0)),"Podaj dodatnią cenę lub pozostaw puste","")))))))))))))))))))))))))))))))))))</x:f>
      </x:c>
      <x:c r="D25" s="31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b.d.",ROUND(SUMIFS('Exits'!$I$9:$I$608,'Exits'!$B$9:$B$608,'Trades'!A25),8)))</x:f>
      </x:c>
      <x:c r="E25" s="32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b.d.",IF(OR(O25=0,COUNTIFS('Exits'!$B$9:$B$608,'Trades'!A25,'Exits'!$G$9:$G$608,-1)&gt;0),"b.d.",_xlfn.MAXIFS('Exits'!$C$9:$C$608,'Exits'!$B$9:$B$608,'Trades'!A25))))</x:f>
      </x:c>
      <x:c r="F25" s="30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b.d.",IF(AND(O25&gt;0,SUMIFS('Exits'!$J$9:$J$608,'Exits'!$B$9:$B$608,'Trades'!A25)=O25),ROUND(SUMIFS('Exits'!$F$9:$F$608,'Exits'!$B$9:$B$608,'Trades'!A25),2),"b.d.")))</x:f>
      </x:c>
      <x:c r="G25" s="30" t="str">
        <x:f>IF(P25=0,"",IF(K25&lt;&gt;1,"b.d.",IF('Trades'!J25="NET",'Trades'!L25,ROUND(F25-'Trades'!M25-'Trades'!N25+'Trades'!O25,2))))</x:f>
      </x:c>
      <x:c r="H25" s="31" t="str">
        <x:f>IF(P25=0,"",IF(N25=1,G25/'Trades'!P25,"b.d."))</x:f>
      </x:c>
      <x:c r="I25" s="33" t="str">
        <x:f>IF(P25=0,"",IF(K25&lt;&gt;1,"Pozycja niezamknięta",IF(NOT(ISNUMBER('Trades'!P25)),"Brak lub błędne ryzyko: dodatnie, ≤ 1 000 000 000, do 2 miejsc po przecinku.",IF(OR('Trades'!P25&lt;=0,'Trades'!P25&gt;1000000000,ROUND('Trades'!P25,2)&lt;&gt;'Trades'!P25),"Brak lub błędne ryzyko: dodatnie, ≤ 1 000 000 000, do 2 miejsc po przecinku.",IF(AND('Trades'!Q25&lt;&gt;"PRICE",'Trades'!Q25&lt;&gt;"ALL_IN"),"Wybierz PRICE lub ALL_IN",IF('Trades'!Q25&lt;&gt;'Summary'!$K$4,"Wybrano inną podstawę","Zapisane"))))))</x:f>
      </x:c>
      <x:c r="J25" s="33" t="str">
        <x:f>IF(P25=0,"",IF('Summary'!$H$6="Sprawdź daty filtra","Sprawdź daty filtra",IF(L25=1,"Uwzględniona",IF(K25=1,"Poza okresem","Nieuwzględniona"))))</x:f>
      </x:c>
      <x:c r="K25" s="29" t="n">
        <x:f>IF(P25=0,0,IF('Trades'!I25="UNSUPPORTED",4,IF(C25&lt;&gt;"",3,IF('Trades'!I25="OPEN",2,1))))</x:f>
        <x:v>0</x:v>
      </x:c>
      <x:c r="L25" s="29" t="n">
        <x:f>IF(OR(K25&lt;&gt;1,'Summary'!$H$6="Sprawdź daty filtra"),0,IF(AND(OR('Summary'!$B$6="",E25&gt;='Summary'!$B$6),OR('Summary'!$E$6="",E25&lt;'Summary'!$E$6+1)),1,0))</x:f>
        <x:v>0</x:v>
      </x:c>
      <x:c r="M25" s="29" t="n">
        <x:f>IF(AND(L25=1,N25=1,'Trades'!Q25='Summary'!$K$4),1,0)</x:f>
        <x:v>0</x:v>
      </x:c>
      <x:c r="N25" s="29" t="n">
        <x:f>IF(K25&lt;&gt;1,0,IF(NOT(ISNUMBER('Trades'!P25)),0,IF(AND('Trades'!P25&gt;0,'Trades'!P25&lt;=1000000000,ROUND('Trades'!P25,2)='Trades'!P25,OR('Trades'!Q25="PRICE",'Trades'!Q25="ALL_IN")),1,0)))</x:f>
        <x:v>0</x:v>
      </x:c>
      <x:c r="O25" s="29" t="n">
        <x:f>IF(P25=0,0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0,COUNTIFS('Exits'!$B$9:$B$608,'Trades'!A25,'Exits'!$K$9:$K$608,1)))</x:f>
        <x:v>0</x:v>
      </x:c>
      <x:c r="P25" s="29" t="n">
        <x:f>IF(COUNTA('Trades'!A25:I25,'Trades'!K25:T25)=0,0,1)</x:f>
        <x:v>0</x:v>
      </x:c>
    </x:row>
    <x:row r="26" ht="52" customHeight="1">
      <x:c r="A26" s="29" t="str">
        <x:f>IF(P26=0,"",IF('Trades'!A26="","[Trades "&amp;ROW()&amp;"]",'Trades'!A26))</x:f>
      </x:c>
      <x:c r="B26" s="33" t="str">
        <x:f>IF(K26=0,"",CHOOSE(K26,"Zamknięta","Otwarta","Niepełna / błędna","Nieobsługiwana"))</x:f>
      </x:c>
      <x:c r="C26" s="33" t="str">
        <x:f>IF(P26=0,"",IF('Trades'!I26="UNSUPPORTED","Dobieranie / odwrócenia nie są obsługiwane",IF('Trades'!A26="","Podaj ID transakcji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ID: tekst zaczynający się od A–Z, do 64 znaków; bez *, ?, ~, =, &lt; i &gt;. Przykład: T-001.",IF(COUNTIFS('Trades'!$A$9:$A$208,'Trades'!A26)&lt;&gt;1,"ID transakcji się powtarza",IF('Trades'!B26="","Podaj instrument",IF(AND('Trades'!C26&lt;&gt;"LONG",'Trades'!C26&lt;&gt;"SHORT"),"Wybierz LONG lub SHORT",IF(NOT(ISNUMBER('Trades'!D26)),"Podaj prawidłowy czas otwarcia",IF(OR('Trades'!D26&lt;1,'Trades'!D26&gt;2958465),"Podaj prawidłowy czas otwarcia",IF(NOT(ISNUMBER('Trades'!E26)),"Podaj dodatnią początkową ilość",IF(OR('Trades'!E26&lt;=0,'Trades'!E26&gt;1000000,ROUND('Trades'!E26,8)&lt;&gt;'Trades'!E26),"Podaj dodatnią początkową ilość",IF('Trades'!F26="","Podaj jednostkę ilości",IF(AND('Trades'!I26&lt;&gt;"OPEN",'Trades'!I26&lt;&gt;"CLOSED"),"Wybierz OPEN lub CLOSED",IF(AND('Trades'!J26&lt;&gt;"NET",'Trades'!J26&lt;&gt;"GROSS"),"Wybierz NET lub GROSS",IF(COUNTIFS('Exits'!$B$9:$B$608,'Trades'!A26,'Exits'!$G$9:$G$608,-1)&gt;0,"Sprawdź powiązane wyjścia",IF(D26&gt;'Trades'!E26,"Zamknięta ilość przekracza początkową",IF(AND('Trades'!I26="OPEN",D26='Trades'!E26),"OPEN jest sprzeczne z zerową pozostałą ilością",IF('Trades'!I26="OPEN","",IF(O26=0,"Dodaj wyjście w Exits",IF(D26&lt;&gt;'Trades'!E26,"CLOSED wymaga zamknięcia całej ilości",IF(AND('Trades'!J26="NET",NOT(ISNUMBER('Trades'!L26))),"Podaj uzgodnione netto całej pozycji",IF(AND('Trades'!J26="NET",'Trades'!K26&lt;&gt;"YES"),"Potwierdź netto całej pozycji",IF(IF('Trades'!J26="NET",IF('Trades'!M26="",FALSE,IF(NOT(ISNUMBER('Trades'!M26)),TRUE,OR('Trades'!M26&lt;0,'Trades'!M26&gt;1000000000,ROUND('Trades'!M26,2)&lt;&gt;'Trades'!M26))),FALSE),"Kwoty: do 2 miejsc po przecinku; wartość bezwzględna wpisu ≤ 1 000 000 000.",IF(IF('Trades'!J26="NET",IF('Trades'!N26="",FALSE,IF(NOT(ISNUMBER('Trades'!N26)),TRUE,OR('Trades'!N26&lt;0,'Trades'!N26&gt;1000000000,ROUND('Trades'!N26,2)&lt;&gt;'Trades'!N26))),FALSE),"Kwoty: do 2 miejsc po przecinku; wartość bezwzględna wpisu ≤ 1 000 000 000.",IF(IF('Trades'!J26="NET",IF('Trades'!O26="",FALSE,IF(NOT(ISNUMBER('Trades'!O26)),TRUE,OR(ABS('Trades'!O26)&gt;1000000000,ROUND('Trades'!O26,2)&lt;&gt;'Trades'!O26))),FALSE),"Kwoty: do 2 miejsc po przecinku; wartość bezwzględna wpisu ≤ 1 000 000 000.",IF(AND('Trades'!J26="GROSS",NOT(ISNUMBER('Trades'!M26))),"Podaj prowizję, także zero",IF(AND('Trades'!J26="GROSS",'Trades'!M26&lt;0),"Prowizja nie może być ujemna",IF(AND('Trades'!J26="GROSS",NOT(ISNUMBER('Trades'!N26))),"Podaj pozostałe opłaty, także zero",IF(AND('Trades'!J26="GROSS",'Trades'!N26&lt;0),"Opłaty nie mogą być ujemne",IF(AND('Trades'!J26="GROSS",NOT(ISNUMBER('Trades'!O26))),"Podaj finansowanie ze znakiem, także zero",IF(AND('Trades'!J26="GROSS",NOT(ISNUMBER(F26))),"Podaj P&amp;L brutto każdego wyjścia",IF(IF('Trades'!J26="NET",OR(ABS('Trades'!L26)&gt;1000000000,ROUND('Trades'!L26,2)&lt;&gt;'Trades'!L26),FALSE),"Kwoty: do 2 miejsc po przecinku; wartość bezwzględna wpisu ≤ 1 000 000 000.",IF(IF('Trades'!J26="GROSS",OR(ABS('Trades'!M26)&gt;1000000000,ABS('Trades'!N26)&gt;1000000000,ABS('Trades'!O26)&gt;1000000000,ROUND('Trades'!M26,2)&lt;&gt;'Trades'!M26,ROUND('Trades'!N26,2)&lt;&gt;'Trades'!N26,ROUND('Trades'!O26,2)&lt;&gt;'Trades'!O26),FALSE),"Kwoty: do 2 miejsc po przecinku; wartość bezwzględna wpisu ≤ 1 000 000 000.",IF(AND('Trades'!G26&lt;&gt;"",OR(NOT(ISNUMBER('Trades'!G26)),'Trades'!G26&lt;=0)),"Podaj dodatnią cenę lub pozostaw puste",IF(AND('Trades'!H26&lt;&gt;"",OR(NOT(ISNUMBER('Trades'!H26)),'Trades'!H26&lt;=0)),"Podaj dodatnią cenę lub pozostaw puste","")))))))))))))))))))))))))))))))))))</x:f>
      </x:c>
      <x:c r="D26" s="31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b.d.",ROUND(SUMIFS('Exits'!$I$9:$I$608,'Exits'!$B$9:$B$608,'Trades'!A26),8)))</x:f>
      </x:c>
      <x:c r="E26" s="32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b.d.",IF(OR(O26=0,COUNTIFS('Exits'!$B$9:$B$608,'Trades'!A26,'Exits'!$G$9:$G$608,-1)&gt;0),"b.d.",_xlfn.MAXIFS('Exits'!$C$9:$C$608,'Exits'!$B$9:$B$608,'Trades'!A26))))</x:f>
      </x:c>
      <x:c r="F26" s="30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b.d.",IF(AND(O26&gt;0,SUMIFS('Exits'!$J$9:$J$608,'Exits'!$B$9:$B$608,'Trades'!A26)=O26),ROUND(SUMIFS('Exits'!$F$9:$F$608,'Exits'!$B$9:$B$608,'Trades'!A26),2),"b.d.")))</x:f>
      </x:c>
      <x:c r="G26" s="30" t="str">
        <x:f>IF(P26=0,"",IF(K26&lt;&gt;1,"b.d.",IF('Trades'!J26="NET",'Trades'!L26,ROUND(F26-'Trades'!M26-'Trades'!N26+'Trades'!O26,2))))</x:f>
      </x:c>
      <x:c r="H26" s="31" t="str">
        <x:f>IF(P26=0,"",IF(N26=1,G26/'Trades'!P26,"b.d."))</x:f>
      </x:c>
      <x:c r="I26" s="33" t="str">
        <x:f>IF(P26=0,"",IF(K26&lt;&gt;1,"Pozycja niezamknięta",IF(NOT(ISNUMBER('Trades'!P26)),"Brak lub błędne ryzyko: dodatnie, ≤ 1 000 000 000, do 2 miejsc po przecinku.",IF(OR('Trades'!P26&lt;=0,'Trades'!P26&gt;1000000000,ROUND('Trades'!P26,2)&lt;&gt;'Trades'!P26),"Brak lub błędne ryzyko: dodatnie, ≤ 1 000 000 000, do 2 miejsc po przecinku.",IF(AND('Trades'!Q26&lt;&gt;"PRICE",'Trades'!Q26&lt;&gt;"ALL_IN"),"Wybierz PRICE lub ALL_IN",IF('Trades'!Q26&lt;&gt;'Summary'!$K$4,"Wybrano inną podstawę","Zapisane"))))))</x:f>
      </x:c>
      <x:c r="J26" s="33" t="str">
        <x:f>IF(P26=0,"",IF('Summary'!$H$6="Sprawdź daty filtra","Sprawdź daty filtra",IF(L26=1,"Uwzględniona",IF(K26=1,"Poza okresem","Nieuwzględniona"))))</x:f>
      </x:c>
      <x:c r="K26" s="29" t="n">
        <x:f>IF(P26=0,0,IF('Trades'!I26="UNSUPPORTED",4,IF(C26&lt;&gt;"",3,IF('Trades'!I26="OPEN",2,1))))</x:f>
        <x:v>0</x:v>
      </x:c>
      <x:c r="L26" s="29" t="n">
        <x:f>IF(OR(K26&lt;&gt;1,'Summary'!$H$6="Sprawdź daty filtra"),0,IF(AND(OR('Summary'!$B$6="",E26&gt;='Summary'!$B$6),OR('Summary'!$E$6="",E26&lt;'Summary'!$E$6+1)),1,0))</x:f>
        <x:v>0</x:v>
      </x:c>
      <x:c r="M26" s="29" t="n">
        <x:f>IF(AND(L26=1,N26=1,'Trades'!Q26='Summary'!$K$4),1,0)</x:f>
        <x:v>0</x:v>
      </x:c>
      <x:c r="N26" s="29" t="n">
        <x:f>IF(K26&lt;&gt;1,0,IF(NOT(ISNUMBER('Trades'!P26)),0,IF(AND('Trades'!P26&gt;0,'Trades'!P26&lt;=1000000000,ROUND('Trades'!P26,2)='Trades'!P26,OR('Trades'!Q26="PRICE",'Trades'!Q26="ALL_IN")),1,0)))</x:f>
        <x:v>0</x:v>
      </x:c>
      <x:c r="O26" s="29" t="n">
        <x:f>IF(P26=0,0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0,COUNTIFS('Exits'!$B$9:$B$608,'Trades'!A26,'Exits'!$K$9:$K$608,1)))</x:f>
        <x:v>0</x:v>
      </x:c>
      <x:c r="P26" s="29" t="n">
        <x:f>IF(COUNTA('Trades'!A26:I26,'Trades'!K26:T26)=0,0,1)</x:f>
        <x:v>0</x:v>
      </x:c>
    </x:row>
    <x:row r="27" ht="52" customHeight="1">
      <x:c r="A27" s="29" t="str">
        <x:f>IF(P27=0,"",IF('Trades'!A27="","[Trades "&amp;ROW()&amp;"]",'Trades'!A27))</x:f>
      </x:c>
      <x:c r="B27" s="33" t="str">
        <x:f>IF(K27=0,"",CHOOSE(K27,"Zamknięta","Otwarta","Niepełna / błędna","Nieobsługiwana"))</x:f>
      </x:c>
      <x:c r="C27" s="33" t="str">
        <x:f>IF(P27=0,"",IF('Trades'!I27="UNSUPPORTED","Dobieranie / odwrócenia nie są obsługiwane",IF('Trades'!A27="","Podaj ID transakcji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ID: tekst zaczynający się od A–Z, do 64 znaków; bez *, ?, ~, =, &lt; i &gt;. Przykład: T-001.",IF(COUNTIFS('Trades'!$A$9:$A$208,'Trades'!A27)&lt;&gt;1,"ID transakcji się powtarza",IF('Trades'!B27="","Podaj instrument",IF(AND('Trades'!C27&lt;&gt;"LONG",'Trades'!C27&lt;&gt;"SHORT"),"Wybierz LONG lub SHORT",IF(NOT(ISNUMBER('Trades'!D27)),"Podaj prawidłowy czas otwarcia",IF(OR('Trades'!D27&lt;1,'Trades'!D27&gt;2958465),"Podaj prawidłowy czas otwarcia",IF(NOT(ISNUMBER('Trades'!E27)),"Podaj dodatnią początkową ilość",IF(OR('Trades'!E27&lt;=0,'Trades'!E27&gt;1000000,ROUND('Trades'!E27,8)&lt;&gt;'Trades'!E27),"Podaj dodatnią początkową ilość",IF('Trades'!F27="","Podaj jednostkę ilości",IF(AND('Trades'!I27&lt;&gt;"OPEN",'Trades'!I27&lt;&gt;"CLOSED"),"Wybierz OPEN lub CLOSED",IF(AND('Trades'!J27&lt;&gt;"NET",'Trades'!J27&lt;&gt;"GROSS"),"Wybierz NET lub GROSS",IF(COUNTIFS('Exits'!$B$9:$B$608,'Trades'!A27,'Exits'!$G$9:$G$608,-1)&gt;0,"Sprawdź powiązane wyjścia",IF(D27&gt;'Trades'!E27,"Zamknięta ilość przekracza początkową",IF(AND('Trades'!I27="OPEN",D27='Trades'!E27),"OPEN jest sprzeczne z zerową pozostałą ilością",IF('Trades'!I27="OPEN","",IF(O27=0,"Dodaj wyjście w Exits",IF(D27&lt;&gt;'Trades'!E27,"CLOSED wymaga zamknięcia całej ilości",IF(AND('Trades'!J27="NET",NOT(ISNUMBER('Trades'!L27))),"Podaj uzgodnione netto całej pozycji",IF(AND('Trades'!J27="NET",'Trades'!K27&lt;&gt;"YES"),"Potwierdź netto całej pozycji",IF(IF('Trades'!J27="NET",IF('Trades'!M27="",FALSE,IF(NOT(ISNUMBER('Trades'!M27)),TRUE,OR('Trades'!M27&lt;0,'Trades'!M27&gt;1000000000,ROUND('Trades'!M27,2)&lt;&gt;'Trades'!M27))),FALSE),"Kwoty: do 2 miejsc po przecinku; wartość bezwzględna wpisu ≤ 1 000 000 000.",IF(IF('Trades'!J27="NET",IF('Trades'!N27="",FALSE,IF(NOT(ISNUMBER('Trades'!N27)),TRUE,OR('Trades'!N27&lt;0,'Trades'!N27&gt;1000000000,ROUND('Trades'!N27,2)&lt;&gt;'Trades'!N27))),FALSE),"Kwoty: do 2 miejsc po przecinku; wartość bezwzględna wpisu ≤ 1 000 000 000.",IF(IF('Trades'!J27="NET",IF('Trades'!O27="",FALSE,IF(NOT(ISNUMBER('Trades'!O27)),TRUE,OR(ABS('Trades'!O27)&gt;1000000000,ROUND('Trades'!O27,2)&lt;&gt;'Trades'!O27))),FALSE),"Kwoty: do 2 miejsc po przecinku; wartość bezwzględna wpisu ≤ 1 000 000 000.",IF(AND('Trades'!J27="GROSS",NOT(ISNUMBER('Trades'!M27))),"Podaj prowizję, także zero",IF(AND('Trades'!J27="GROSS",'Trades'!M27&lt;0),"Prowizja nie może być ujemna",IF(AND('Trades'!J27="GROSS",NOT(ISNUMBER('Trades'!N27))),"Podaj pozostałe opłaty, także zero",IF(AND('Trades'!J27="GROSS",'Trades'!N27&lt;0),"Opłaty nie mogą być ujemne",IF(AND('Trades'!J27="GROSS",NOT(ISNUMBER('Trades'!O27))),"Podaj finansowanie ze znakiem, także zero",IF(AND('Trades'!J27="GROSS",NOT(ISNUMBER(F27))),"Podaj P&amp;L brutto każdego wyjścia",IF(IF('Trades'!J27="NET",OR(ABS('Trades'!L27)&gt;1000000000,ROUND('Trades'!L27,2)&lt;&gt;'Trades'!L27),FALSE),"Kwoty: do 2 miejsc po przecinku; wartość bezwzględna wpisu ≤ 1 000 000 000.",IF(IF('Trades'!J27="GROSS",OR(ABS('Trades'!M27)&gt;1000000000,ABS('Trades'!N27)&gt;1000000000,ABS('Trades'!O27)&gt;1000000000,ROUND('Trades'!M27,2)&lt;&gt;'Trades'!M27,ROUND('Trades'!N27,2)&lt;&gt;'Trades'!N27,ROUND('Trades'!O27,2)&lt;&gt;'Trades'!O27),FALSE),"Kwoty: do 2 miejsc po przecinku; wartość bezwzględna wpisu ≤ 1 000 000 000.",IF(AND('Trades'!G27&lt;&gt;"",OR(NOT(ISNUMBER('Trades'!G27)),'Trades'!G27&lt;=0)),"Podaj dodatnią cenę lub pozostaw puste",IF(AND('Trades'!H27&lt;&gt;"",OR(NOT(ISNUMBER('Trades'!H27)),'Trades'!H27&lt;=0)),"Podaj dodatnią cenę lub pozostaw puste","")))))))))))))))))))))))))))))))))))</x:f>
      </x:c>
      <x:c r="D27" s="31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b.d.",ROUND(SUMIFS('Exits'!$I$9:$I$608,'Exits'!$B$9:$B$608,'Trades'!A27),8)))</x:f>
      </x:c>
      <x:c r="E27" s="32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b.d.",IF(OR(O27=0,COUNTIFS('Exits'!$B$9:$B$608,'Trades'!A27,'Exits'!$G$9:$G$608,-1)&gt;0),"b.d.",_xlfn.MAXIFS('Exits'!$C$9:$C$608,'Exits'!$B$9:$B$608,'Trades'!A27))))</x:f>
      </x:c>
      <x:c r="F27" s="30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b.d.",IF(AND(O27&gt;0,SUMIFS('Exits'!$J$9:$J$608,'Exits'!$B$9:$B$608,'Trades'!A27)=O27),ROUND(SUMIFS('Exits'!$F$9:$F$608,'Exits'!$B$9:$B$608,'Trades'!A27),2),"b.d.")))</x:f>
      </x:c>
      <x:c r="G27" s="30" t="str">
        <x:f>IF(P27=0,"",IF(K27&lt;&gt;1,"b.d.",IF('Trades'!J27="NET",'Trades'!L27,ROUND(F27-'Trades'!M27-'Trades'!N27+'Trades'!O27,2))))</x:f>
      </x:c>
      <x:c r="H27" s="31" t="str">
        <x:f>IF(P27=0,"",IF(N27=1,G27/'Trades'!P27,"b.d."))</x:f>
      </x:c>
      <x:c r="I27" s="33" t="str">
        <x:f>IF(P27=0,"",IF(K27&lt;&gt;1,"Pozycja niezamknięta",IF(NOT(ISNUMBER('Trades'!P27)),"Brak lub błędne ryzyko: dodatnie, ≤ 1 000 000 000, do 2 miejsc po przecinku.",IF(OR('Trades'!P27&lt;=0,'Trades'!P27&gt;1000000000,ROUND('Trades'!P27,2)&lt;&gt;'Trades'!P27),"Brak lub błędne ryzyko: dodatnie, ≤ 1 000 000 000, do 2 miejsc po przecinku.",IF(AND('Trades'!Q27&lt;&gt;"PRICE",'Trades'!Q27&lt;&gt;"ALL_IN"),"Wybierz PRICE lub ALL_IN",IF('Trades'!Q27&lt;&gt;'Summary'!$K$4,"Wybrano inną podstawę","Zapisane"))))))</x:f>
      </x:c>
      <x:c r="J27" s="33" t="str">
        <x:f>IF(P27=0,"",IF('Summary'!$H$6="Sprawdź daty filtra","Sprawdź daty filtra",IF(L27=1,"Uwzględniona",IF(K27=1,"Poza okresem","Nieuwzględniona"))))</x:f>
      </x:c>
      <x:c r="K27" s="29" t="n">
        <x:f>IF(P27=0,0,IF('Trades'!I27="UNSUPPORTED",4,IF(C27&lt;&gt;"",3,IF('Trades'!I27="OPEN",2,1))))</x:f>
        <x:v>0</x:v>
      </x:c>
      <x:c r="L27" s="29" t="n">
        <x:f>IF(OR(K27&lt;&gt;1,'Summary'!$H$6="Sprawdź daty filtra"),0,IF(AND(OR('Summary'!$B$6="",E27&gt;='Summary'!$B$6),OR('Summary'!$E$6="",E27&lt;'Summary'!$E$6+1)),1,0))</x:f>
        <x:v>0</x:v>
      </x:c>
      <x:c r="M27" s="29" t="n">
        <x:f>IF(AND(L27=1,N27=1,'Trades'!Q27='Summary'!$K$4),1,0)</x:f>
        <x:v>0</x:v>
      </x:c>
      <x:c r="N27" s="29" t="n">
        <x:f>IF(K27&lt;&gt;1,0,IF(NOT(ISNUMBER('Trades'!P27)),0,IF(AND('Trades'!P27&gt;0,'Trades'!P27&lt;=1000000000,ROUND('Trades'!P27,2)='Trades'!P27,OR('Trades'!Q27="PRICE",'Trades'!Q27="ALL_IN")),1,0)))</x:f>
        <x:v>0</x:v>
      </x:c>
      <x:c r="O27" s="29" t="n">
        <x:f>IF(P27=0,0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0,COUNTIFS('Exits'!$B$9:$B$608,'Trades'!A27,'Exits'!$K$9:$K$608,1)))</x:f>
        <x:v>0</x:v>
      </x:c>
      <x:c r="P27" s="29" t="n">
        <x:f>IF(COUNTA('Trades'!A27:I27,'Trades'!K27:T27)=0,0,1)</x:f>
        <x:v>0</x:v>
      </x:c>
    </x:row>
    <x:row r="28" ht="52" customHeight="1">
      <x:c r="A28" s="29" t="str">
        <x:f>IF(P28=0,"",IF('Trades'!A28="","[Trades "&amp;ROW()&amp;"]",'Trades'!A28))</x:f>
      </x:c>
      <x:c r="B28" s="33" t="str">
        <x:f>IF(K28=0,"",CHOOSE(K28,"Zamknięta","Otwarta","Niepełna / błędna","Nieobsługiwana"))</x:f>
      </x:c>
      <x:c r="C28" s="33" t="str">
        <x:f>IF(P28=0,"",IF('Trades'!I28="UNSUPPORTED","Dobieranie / odwrócenia nie są obsługiwane",IF('Trades'!A28="","Podaj ID transakcji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ID: tekst zaczynający się od A–Z, do 64 znaków; bez *, ?, ~, =, &lt; i &gt;. Przykład: T-001.",IF(COUNTIFS('Trades'!$A$9:$A$208,'Trades'!A28)&lt;&gt;1,"ID transakcji się powtarza",IF('Trades'!B28="","Podaj instrument",IF(AND('Trades'!C28&lt;&gt;"LONG",'Trades'!C28&lt;&gt;"SHORT"),"Wybierz LONG lub SHORT",IF(NOT(ISNUMBER('Trades'!D28)),"Podaj prawidłowy czas otwarcia",IF(OR('Trades'!D28&lt;1,'Trades'!D28&gt;2958465),"Podaj prawidłowy czas otwarcia",IF(NOT(ISNUMBER('Trades'!E28)),"Podaj dodatnią początkową ilość",IF(OR('Trades'!E28&lt;=0,'Trades'!E28&gt;1000000,ROUND('Trades'!E28,8)&lt;&gt;'Trades'!E28),"Podaj dodatnią początkową ilość",IF('Trades'!F28="","Podaj jednostkę ilości",IF(AND('Trades'!I28&lt;&gt;"OPEN",'Trades'!I28&lt;&gt;"CLOSED"),"Wybierz OPEN lub CLOSED",IF(AND('Trades'!J28&lt;&gt;"NET",'Trades'!J28&lt;&gt;"GROSS"),"Wybierz NET lub GROSS",IF(COUNTIFS('Exits'!$B$9:$B$608,'Trades'!A28,'Exits'!$G$9:$G$608,-1)&gt;0,"Sprawdź powiązane wyjścia",IF(D28&gt;'Trades'!E28,"Zamknięta ilość przekracza początkową",IF(AND('Trades'!I28="OPEN",D28='Trades'!E28),"OPEN jest sprzeczne z zerową pozostałą ilością",IF('Trades'!I28="OPEN","",IF(O28=0,"Dodaj wyjście w Exits",IF(D28&lt;&gt;'Trades'!E28,"CLOSED wymaga zamknięcia całej ilości",IF(AND('Trades'!J28="NET",NOT(ISNUMBER('Trades'!L28))),"Podaj uzgodnione netto całej pozycji",IF(AND('Trades'!J28="NET",'Trades'!K28&lt;&gt;"YES"),"Potwierdź netto całej pozycji",IF(IF('Trades'!J28="NET",IF('Trades'!M28="",FALSE,IF(NOT(ISNUMBER('Trades'!M28)),TRUE,OR('Trades'!M28&lt;0,'Trades'!M28&gt;1000000000,ROUND('Trades'!M28,2)&lt;&gt;'Trades'!M28))),FALSE),"Kwoty: do 2 miejsc po przecinku; wartość bezwzględna wpisu ≤ 1 000 000 000.",IF(IF('Trades'!J28="NET",IF('Trades'!N28="",FALSE,IF(NOT(ISNUMBER('Trades'!N28)),TRUE,OR('Trades'!N28&lt;0,'Trades'!N28&gt;1000000000,ROUND('Trades'!N28,2)&lt;&gt;'Trades'!N28))),FALSE),"Kwoty: do 2 miejsc po przecinku; wartość bezwzględna wpisu ≤ 1 000 000 000.",IF(IF('Trades'!J28="NET",IF('Trades'!O28="",FALSE,IF(NOT(ISNUMBER('Trades'!O28)),TRUE,OR(ABS('Trades'!O28)&gt;1000000000,ROUND('Trades'!O28,2)&lt;&gt;'Trades'!O28))),FALSE),"Kwoty: do 2 miejsc po przecinku; wartość bezwzględna wpisu ≤ 1 000 000 000.",IF(AND('Trades'!J28="GROSS",NOT(ISNUMBER('Trades'!M28))),"Podaj prowizję, także zero",IF(AND('Trades'!J28="GROSS",'Trades'!M28&lt;0),"Prowizja nie może być ujemna",IF(AND('Trades'!J28="GROSS",NOT(ISNUMBER('Trades'!N28))),"Podaj pozostałe opłaty, także zero",IF(AND('Trades'!J28="GROSS",'Trades'!N28&lt;0),"Opłaty nie mogą być ujemne",IF(AND('Trades'!J28="GROSS",NOT(ISNUMBER('Trades'!O28))),"Podaj finansowanie ze znakiem, także zero",IF(AND('Trades'!J28="GROSS",NOT(ISNUMBER(F28))),"Podaj P&amp;L brutto każdego wyjścia",IF(IF('Trades'!J28="NET",OR(ABS('Trades'!L28)&gt;1000000000,ROUND('Trades'!L28,2)&lt;&gt;'Trades'!L28),FALSE),"Kwoty: do 2 miejsc po przecinku; wartość bezwzględna wpisu ≤ 1 000 000 000.",IF(IF('Trades'!J28="GROSS",OR(ABS('Trades'!M28)&gt;1000000000,ABS('Trades'!N28)&gt;1000000000,ABS('Trades'!O28)&gt;1000000000,ROUND('Trades'!M28,2)&lt;&gt;'Trades'!M28,ROUND('Trades'!N28,2)&lt;&gt;'Trades'!N28,ROUND('Trades'!O28,2)&lt;&gt;'Trades'!O28),FALSE),"Kwoty: do 2 miejsc po przecinku; wartość bezwzględna wpisu ≤ 1 000 000 000.",IF(AND('Trades'!G28&lt;&gt;"",OR(NOT(ISNUMBER('Trades'!G28)),'Trades'!G28&lt;=0)),"Podaj dodatnią cenę lub pozostaw puste",IF(AND('Trades'!H28&lt;&gt;"",OR(NOT(ISNUMBER('Trades'!H28)),'Trades'!H28&lt;=0)),"Podaj dodatnią cenę lub pozostaw puste","")))))))))))))))))))))))))))))))))))</x:f>
      </x:c>
      <x:c r="D28" s="31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b.d.",ROUND(SUMIFS('Exits'!$I$9:$I$608,'Exits'!$B$9:$B$608,'Trades'!A28),8)))</x:f>
      </x:c>
      <x:c r="E28" s="32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b.d.",IF(OR(O28=0,COUNTIFS('Exits'!$B$9:$B$608,'Trades'!A28,'Exits'!$G$9:$G$608,-1)&gt;0),"b.d.",_xlfn.MAXIFS('Exits'!$C$9:$C$608,'Exits'!$B$9:$B$608,'Trades'!A28))))</x:f>
      </x:c>
      <x:c r="F28" s="30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b.d.",IF(AND(O28&gt;0,SUMIFS('Exits'!$J$9:$J$608,'Exits'!$B$9:$B$608,'Trades'!A28)=O28),ROUND(SUMIFS('Exits'!$F$9:$F$608,'Exits'!$B$9:$B$608,'Trades'!A28),2),"b.d.")))</x:f>
      </x:c>
      <x:c r="G28" s="30" t="str">
        <x:f>IF(P28=0,"",IF(K28&lt;&gt;1,"b.d.",IF('Trades'!J28="NET",'Trades'!L28,ROUND(F28-'Trades'!M28-'Trades'!N28+'Trades'!O28,2))))</x:f>
      </x:c>
      <x:c r="H28" s="31" t="str">
        <x:f>IF(P28=0,"",IF(N28=1,G28/'Trades'!P28,"b.d."))</x:f>
      </x:c>
      <x:c r="I28" s="33" t="str">
        <x:f>IF(P28=0,"",IF(K28&lt;&gt;1,"Pozycja niezamknięta",IF(NOT(ISNUMBER('Trades'!P28)),"Brak lub błędne ryzyko: dodatnie, ≤ 1 000 000 000, do 2 miejsc po przecinku.",IF(OR('Trades'!P28&lt;=0,'Trades'!P28&gt;1000000000,ROUND('Trades'!P28,2)&lt;&gt;'Trades'!P28),"Brak lub błędne ryzyko: dodatnie, ≤ 1 000 000 000, do 2 miejsc po przecinku.",IF(AND('Trades'!Q28&lt;&gt;"PRICE",'Trades'!Q28&lt;&gt;"ALL_IN"),"Wybierz PRICE lub ALL_IN",IF('Trades'!Q28&lt;&gt;'Summary'!$K$4,"Wybrano inną podstawę","Zapisane"))))))</x:f>
      </x:c>
      <x:c r="J28" s="33" t="str">
        <x:f>IF(P28=0,"",IF('Summary'!$H$6="Sprawdź daty filtra","Sprawdź daty filtra",IF(L28=1,"Uwzględniona",IF(K28=1,"Poza okresem","Nieuwzględniona"))))</x:f>
      </x:c>
      <x:c r="K28" s="29" t="n">
        <x:f>IF(P28=0,0,IF('Trades'!I28="UNSUPPORTED",4,IF(C28&lt;&gt;"",3,IF('Trades'!I28="OPEN",2,1))))</x:f>
        <x:v>0</x:v>
      </x:c>
      <x:c r="L28" s="29" t="n">
        <x:f>IF(OR(K28&lt;&gt;1,'Summary'!$H$6="Sprawdź daty filtra"),0,IF(AND(OR('Summary'!$B$6="",E28&gt;='Summary'!$B$6),OR('Summary'!$E$6="",E28&lt;'Summary'!$E$6+1)),1,0))</x:f>
        <x:v>0</x:v>
      </x:c>
      <x:c r="M28" s="29" t="n">
        <x:f>IF(AND(L28=1,N28=1,'Trades'!Q28='Summary'!$K$4),1,0)</x:f>
        <x:v>0</x:v>
      </x:c>
      <x:c r="N28" s="29" t="n">
        <x:f>IF(K28&lt;&gt;1,0,IF(NOT(ISNUMBER('Trades'!P28)),0,IF(AND('Trades'!P28&gt;0,'Trades'!P28&lt;=1000000000,ROUND('Trades'!P28,2)='Trades'!P28,OR('Trades'!Q28="PRICE",'Trades'!Q28="ALL_IN")),1,0)))</x:f>
        <x:v>0</x:v>
      </x:c>
      <x:c r="O28" s="29" t="n">
        <x:f>IF(P28=0,0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0,COUNTIFS('Exits'!$B$9:$B$608,'Trades'!A28,'Exits'!$K$9:$K$608,1)))</x:f>
        <x:v>0</x:v>
      </x:c>
      <x:c r="P28" s="29" t="n">
        <x:f>IF(COUNTA('Trades'!A28:I28,'Trades'!K28:T28)=0,0,1)</x:f>
        <x:v>0</x:v>
      </x:c>
    </x:row>
    <x:row r="29" ht="52" customHeight="1">
      <x:c r="A29" s="29" t="str">
        <x:f>IF(P29=0,"",IF('Trades'!A29="","[Trades "&amp;ROW()&amp;"]",'Trades'!A29))</x:f>
      </x:c>
      <x:c r="B29" s="33" t="str">
        <x:f>IF(K29=0,"",CHOOSE(K29,"Zamknięta","Otwarta","Niepełna / błędna","Nieobsługiwana"))</x:f>
      </x:c>
      <x:c r="C29" s="33" t="str">
        <x:f>IF(P29=0,"",IF('Trades'!I29="UNSUPPORTED","Dobieranie / odwrócenia nie są obsługiwane",IF('Trades'!A29="","Podaj ID transakcji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ID: tekst zaczynający się od A–Z, do 64 znaków; bez *, ?, ~, =, &lt; i &gt;. Przykład: T-001.",IF(COUNTIFS('Trades'!$A$9:$A$208,'Trades'!A29)&lt;&gt;1,"ID transakcji się powtarza",IF('Trades'!B29="","Podaj instrument",IF(AND('Trades'!C29&lt;&gt;"LONG",'Trades'!C29&lt;&gt;"SHORT"),"Wybierz LONG lub SHORT",IF(NOT(ISNUMBER('Trades'!D29)),"Podaj prawidłowy czas otwarcia",IF(OR('Trades'!D29&lt;1,'Trades'!D29&gt;2958465),"Podaj prawidłowy czas otwarcia",IF(NOT(ISNUMBER('Trades'!E29)),"Podaj dodatnią początkową ilość",IF(OR('Trades'!E29&lt;=0,'Trades'!E29&gt;1000000,ROUND('Trades'!E29,8)&lt;&gt;'Trades'!E29),"Podaj dodatnią początkową ilość",IF('Trades'!F29="","Podaj jednostkę ilości",IF(AND('Trades'!I29&lt;&gt;"OPEN",'Trades'!I29&lt;&gt;"CLOSED"),"Wybierz OPEN lub CLOSED",IF(AND('Trades'!J29&lt;&gt;"NET",'Trades'!J29&lt;&gt;"GROSS"),"Wybierz NET lub GROSS",IF(COUNTIFS('Exits'!$B$9:$B$608,'Trades'!A29,'Exits'!$G$9:$G$608,-1)&gt;0,"Sprawdź powiązane wyjścia",IF(D29&gt;'Trades'!E29,"Zamknięta ilość przekracza początkową",IF(AND('Trades'!I29="OPEN",D29='Trades'!E29),"OPEN jest sprzeczne z zerową pozostałą ilością",IF('Trades'!I29="OPEN","",IF(O29=0,"Dodaj wyjście w Exits",IF(D29&lt;&gt;'Trades'!E29,"CLOSED wymaga zamknięcia całej ilości",IF(AND('Trades'!J29="NET",NOT(ISNUMBER('Trades'!L29))),"Podaj uzgodnione netto całej pozycji",IF(AND('Trades'!J29="NET",'Trades'!K29&lt;&gt;"YES"),"Potwierdź netto całej pozycji",IF(IF('Trades'!J29="NET",IF('Trades'!M29="",FALSE,IF(NOT(ISNUMBER('Trades'!M29)),TRUE,OR('Trades'!M29&lt;0,'Trades'!M29&gt;1000000000,ROUND('Trades'!M29,2)&lt;&gt;'Trades'!M29))),FALSE),"Kwoty: do 2 miejsc po przecinku; wartość bezwzględna wpisu ≤ 1 000 000 000.",IF(IF('Trades'!J29="NET",IF('Trades'!N29="",FALSE,IF(NOT(ISNUMBER('Trades'!N29)),TRUE,OR('Trades'!N29&lt;0,'Trades'!N29&gt;1000000000,ROUND('Trades'!N29,2)&lt;&gt;'Trades'!N29))),FALSE),"Kwoty: do 2 miejsc po przecinku; wartość bezwzględna wpisu ≤ 1 000 000 000.",IF(IF('Trades'!J29="NET",IF('Trades'!O29="",FALSE,IF(NOT(ISNUMBER('Trades'!O29)),TRUE,OR(ABS('Trades'!O29)&gt;1000000000,ROUND('Trades'!O29,2)&lt;&gt;'Trades'!O29))),FALSE),"Kwoty: do 2 miejsc po przecinku; wartość bezwzględna wpisu ≤ 1 000 000 000.",IF(AND('Trades'!J29="GROSS",NOT(ISNUMBER('Trades'!M29))),"Podaj prowizję, także zero",IF(AND('Trades'!J29="GROSS",'Trades'!M29&lt;0),"Prowizja nie może być ujemna",IF(AND('Trades'!J29="GROSS",NOT(ISNUMBER('Trades'!N29))),"Podaj pozostałe opłaty, także zero",IF(AND('Trades'!J29="GROSS",'Trades'!N29&lt;0),"Opłaty nie mogą być ujemne",IF(AND('Trades'!J29="GROSS",NOT(ISNUMBER('Trades'!O29))),"Podaj finansowanie ze znakiem, także zero",IF(AND('Trades'!J29="GROSS",NOT(ISNUMBER(F29))),"Podaj P&amp;L brutto każdego wyjścia",IF(IF('Trades'!J29="NET",OR(ABS('Trades'!L29)&gt;1000000000,ROUND('Trades'!L29,2)&lt;&gt;'Trades'!L29),FALSE),"Kwoty: do 2 miejsc po przecinku; wartość bezwzględna wpisu ≤ 1 000 000 000.",IF(IF('Trades'!J29="GROSS",OR(ABS('Trades'!M29)&gt;1000000000,ABS('Trades'!N29)&gt;1000000000,ABS('Trades'!O29)&gt;1000000000,ROUND('Trades'!M29,2)&lt;&gt;'Trades'!M29,ROUND('Trades'!N29,2)&lt;&gt;'Trades'!N29,ROUND('Trades'!O29,2)&lt;&gt;'Trades'!O29),FALSE),"Kwoty: do 2 miejsc po przecinku; wartość bezwzględna wpisu ≤ 1 000 000 000.",IF(AND('Trades'!G29&lt;&gt;"",OR(NOT(ISNUMBER('Trades'!G29)),'Trades'!G29&lt;=0)),"Podaj dodatnią cenę lub pozostaw puste",IF(AND('Trades'!H29&lt;&gt;"",OR(NOT(ISNUMBER('Trades'!H29)),'Trades'!H29&lt;=0)),"Podaj dodatnią cenę lub pozostaw puste","")))))))))))))))))))))))))))))))))))</x:f>
      </x:c>
      <x:c r="D29" s="31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b.d.",ROUND(SUMIFS('Exits'!$I$9:$I$608,'Exits'!$B$9:$B$608,'Trades'!A29),8)))</x:f>
      </x:c>
      <x:c r="E29" s="32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b.d.",IF(OR(O29=0,COUNTIFS('Exits'!$B$9:$B$608,'Trades'!A29,'Exits'!$G$9:$G$608,-1)&gt;0),"b.d.",_xlfn.MAXIFS('Exits'!$C$9:$C$608,'Exits'!$B$9:$B$608,'Trades'!A29))))</x:f>
      </x:c>
      <x:c r="F29" s="30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b.d.",IF(AND(O29&gt;0,SUMIFS('Exits'!$J$9:$J$608,'Exits'!$B$9:$B$608,'Trades'!A29)=O29),ROUND(SUMIFS('Exits'!$F$9:$F$608,'Exits'!$B$9:$B$608,'Trades'!A29),2),"b.d.")))</x:f>
      </x:c>
      <x:c r="G29" s="30" t="str">
        <x:f>IF(P29=0,"",IF(K29&lt;&gt;1,"b.d.",IF('Trades'!J29="NET",'Trades'!L29,ROUND(F29-'Trades'!M29-'Trades'!N29+'Trades'!O29,2))))</x:f>
      </x:c>
      <x:c r="H29" s="31" t="str">
        <x:f>IF(P29=0,"",IF(N29=1,G29/'Trades'!P29,"b.d."))</x:f>
      </x:c>
      <x:c r="I29" s="33" t="str">
        <x:f>IF(P29=0,"",IF(K29&lt;&gt;1,"Pozycja niezamknięta",IF(NOT(ISNUMBER('Trades'!P29)),"Brak lub błędne ryzyko: dodatnie, ≤ 1 000 000 000, do 2 miejsc po przecinku.",IF(OR('Trades'!P29&lt;=0,'Trades'!P29&gt;1000000000,ROUND('Trades'!P29,2)&lt;&gt;'Trades'!P29),"Brak lub błędne ryzyko: dodatnie, ≤ 1 000 000 000, do 2 miejsc po przecinku.",IF(AND('Trades'!Q29&lt;&gt;"PRICE",'Trades'!Q29&lt;&gt;"ALL_IN"),"Wybierz PRICE lub ALL_IN",IF('Trades'!Q29&lt;&gt;'Summary'!$K$4,"Wybrano inną podstawę","Zapisane"))))))</x:f>
      </x:c>
      <x:c r="J29" s="33" t="str">
        <x:f>IF(P29=0,"",IF('Summary'!$H$6="Sprawdź daty filtra","Sprawdź daty filtra",IF(L29=1,"Uwzględniona",IF(K29=1,"Poza okresem","Nieuwzględniona"))))</x:f>
      </x:c>
      <x:c r="K29" s="29" t="n">
        <x:f>IF(P29=0,0,IF('Trades'!I29="UNSUPPORTED",4,IF(C29&lt;&gt;"",3,IF('Trades'!I29="OPEN",2,1))))</x:f>
        <x:v>0</x:v>
      </x:c>
      <x:c r="L29" s="29" t="n">
        <x:f>IF(OR(K29&lt;&gt;1,'Summary'!$H$6="Sprawdź daty filtra"),0,IF(AND(OR('Summary'!$B$6="",E29&gt;='Summary'!$B$6),OR('Summary'!$E$6="",E29&lt;'Summary'!$E$6+1)),1,0))</x:f>
        <x:v>0</x:v>
      </x:c>
      <x:c r="M29" s="29" t="n">
        <x:f>IF(AND(L29=1,N29=1,'Trades'!Q29='Summary'!$K$4),1,0)</x:f>
        <x:v>0</x:v>
      </x:c>
      <x:c r="N29" s="29" t="n">
        <x:f>IF(K29&lt;&gt;1,0,IF(NOT(ISNUMBER('Trades'!P29)),0,IF(AND('Trades'!P29&gt;0,'Trades'!P29&lt;=1000000000,ROUND('Trades'!P29,2)='Trades'!P29,OR('Trades'!Q29="PRICE",'Trades'!Q29="ALL_IN")),1,0)))</x:f>
        <x:v>0</x:v>
      </x:c>
      <x:c r="O29" s="29" t="n">
        <x:f>IF(P29=0,0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0,COUNTIFS('Exits'!$B$9:$B$608,'Trades'!A29,'Exits'!$K$9:$K$608,1)))</x:f>
        <x:v>0</x:v>
      </x:c>
      <x:c r="P29" s="29" t="n">
        <x:f>IF(COUNTA('Trades'!A29:I29,'Trades'!K29:T29)=0,0,1)</x:f>
        <x:v>0</x:v>
      </x:c>
    </x:row>
    <x:row r="30" ht="52" customHeight="1">
      <x:c r="A30" s="29" t="str">
        <x:f>IF(P30=0,"",IF('Trades'!A30="","[Trades "&amp;ROW()&amp;"]",'Trades'!A30))</x:f>
      </x:c>
      <x:c r="B30" s="33" t="str">
        <x:f>IF(K30=0,"",CHOOSE(K30,"Zamknięta","Otwarta","Niepełna / błędna","Nieobsługiwana"))</x:f>
      </x:c>
      <x:c r="C30" s="33" t="str">
        <x:f>IF(P30=0,"",IF('Trades'!I30="UNSUPPORTED","Dobieranie / odwrócenia nie są obsługiwane",IF('Trades'!A30="","Podaj ID transakcji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ID: tekst zaczynający się od A–Z, do 64 znaków; bez *, ?, ~, =, &lt; i &gt;. Przykład: T-001.",IF(COUNTIFS('Trades'!$A$9:$A$208,'Trades'!A30)&lt;&gt;1,"ID transakcji się powtarza",IF('Trades'!B30="","Podaj instrument",IF(AND('Trades'!C30&lt;&gt;"LONG",'Trades'!C30&lt;&gt;"SHORT"),"Wybierz LONG lub SHORT",IF(NOT(ISNUMBER('Trades'!D30)),"Podaj prawidłowy czas otwarcia",IF(OR('Trades'!D30&lt;1,'Trades'!D30&gt;2958465),"Podaj prawidłowy czas otwarcia",IF(NOT(ISNUMBER('Trades'!E30)),"Podaj dodatnią początkową ilość",IF(OR('Trades'!E30&lt;=0,'Trades'!E30&gt;1000000,ROUND('Trades'!E30,8)&lt;&gt;'Trades'!E30),"Podaj dodatnią początkową ilość",IF('Trades'!F30="","Podaj jednostkę ilości",IF(AND('Trades'!I30&lt;&gt;"OPEN",'Trades'!I30&lt;&gt;"CLOSED"),"Wybierz OPEN lub CLOSED",IF(AND('Trades'!J30&lt;&gt;"NET",'Trades'!J30&lt;&gt;"GROSS"),"Wybierz NET lub GROSS",IF(COUNTIFS('Exits'!$B$9:$B$608,'Trades'!A30,'Exits'!$G$9:$G$608,-1)&gt;0,"Sprawdź powiązane wyjścia",IF(D30&gt;'Trades'!E30,"Zamknięta ilość przekracza początkową",IF(AND('Trades'!I30="OPEN",D30='Trades'!E30),"OPEN jest sprzeczne z zerową pozostałą ilością",IF('Trades'!I30="OPEN","",IF(O30=0,"Dodaj wyjście w Exits",IF(D30&lt;&gt;'Trades'!E30,"CLOSED wymaga zamknięcia całej ilości",IF(AND('Trades'!J30="NET",NOT(ISNUMBER('Trades'!L30))),"Podaj uzgodnione netto całej pozycji",IF(AND('Trades'!J30="NET",'Trades'!K30&lt;&gt;"YES"),"Potwierdź netto całej pozycji",IF(IF('Trades'!J30="NET",IF('Trades'!M30="",FALSE,IF(NOT(ISNUMBER('Trades'!M30)),TRUE,OR('Trades'!M30&lt;0,'Trades'!M30&gt;1000000000,ROUND('Trades'!M30,2)&lt;&gt;'Trades'!M30))),FALSE),"Kwoty: do 2 miejsc po przecinku; wartość bezwzględna wpisu ≤ 1 000 000 000.",IF(IF('Trades'!J30="NET",IF('Trades'!N30="",FALSE,IF(NOT(ISNUMBER('Trades'!N30)),TRUE,OR('Trades'!N30&lt;0,'Trades'!N30&gt;1000000000,ROUND('Trades'!N30,2)&lt;&gt;'Trades'!N30))),FALSE),"Kwoty: do 2 miejsc po przecinku; wartość bezwzględna wpisu ≤ 1 000 000 000.",IF(IF('Trades'!J30="NET",IF('Trades'!O30="",FALSE,IF(NOT(ISNUMBER('Trades'!O30)),TRUE,OR(ABS('Trades'!O30)&gt;1000000000,ROUND('Trades'!O30,2)&lt;&gt;'Trades'!O30))),FALSE),"Kwoty: do 2 miejsc po przecinku; wartość bezwzględna wpisu ≤ 1 000 000 000.",IF(AND('Trades'!J30="GROSS",NOT(ISNUMBER('Trades'!M30))),"Podaj prowizję, także zero",IF(AND('Trades'!J30="GROSS",'Trades'!M30&lt;0),"Prowizja nie może być ujemna",IF(AND('Trades'!J30="GROSS",NOT(ISNUMBER('Trades'!N30))),"Podaj pozostałe opłaty, także zero",IF(AND('Trades'!J30="GROSS",'Trades'!N30&lt;0),"Opłaty nie mogą być ujemne",IF(AND('Trades'!J30="GROSS",NOT(ISNUMBER('Trades'!O30))),"Podaj finansowanie ze znakiem, także zero",IF(AND('Trades'!J30="GROSS",NOT(ISNUMBER(F30))),"Podaj P&amp;L brutto każdego wyjścia",IF(IF('Trades'!J30="NET",OR(ABS('Trades'!L30)&gt;1000000000,ROUND('Trades'!L30,2)&lt;&gt;'Trades'!L30),FALSE),"Kwoty: do 2 miejsc po przecinku; wartość bezwzględna wpisu ≤ 1 000 000 000.",IF(IF('Trades'!J30="GROSS",OR(ABS('Trades'!M30)&gt;1000000000,ABS('Trades'!N30)&gt;1000000000,ABS('Trades'!O30)&gt;1000000000,ROUND('Trades'!M30,2)&lt;&gt;'Trades'!M30,ROUND('Trades'!N30,2)&lt;&gt;'Trades'!N30,ROUND('Trades'!O30,2)&lt;&gt;'Trades'!O30),FALSE),"Kwoty: do 2 miejsc po przecinku; wartość bezwzględna wpisu ≤ 1 000 000 000.",IF(AND('Trades'!G30&lt;&gt;"",OR(NOT(ISNUMBER('Trades'!G30)),'Trades'!G30&lt;=0)),"Podaj dodatnią cenę lub pozostaw puste",IF(AND('Trades'!H30&lt;&gt;"",OR(NOT(ISNUMBER('Trades'!H30)),'Trades'!H30&lt;=0)),"Podaj dodatnią cenę lub pozostaw puste","")))))))))))))))))))))))))))))))))))</x:f>
      </x:c>
      <x:c r="D30" s="31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b.d.",ROUND(SUMIFS('Exits'!$I$9:$I$608,'Exits'!$B$9:$B$608,'Trades'!A30),8)))</x:f>
      </x:c>
      <x:c r="E30" s="32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b.d.",IF(OR(O30=0,COUNTIFS('Exits'!$B$9:$B$608,'Trades'!A30,'Exits'!$G$9:$G$608,-1)&gt;0),"b.d.",_xlfn.MAXIFS('Exits'!$C$9:$C$608,'Exits'!$B$9:$B$608,'Trades'!A30))))</x:f>
      </x:c>
      <x:c r="F30" s="30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b.d.",IF(AND(O30&gt;0,SUMIFS('Exits'!$J$9:$J$608,'Exits'!$B$9:$B$608,'Trades'!A30)=O30),ROUND(SUMIFS('Exits'!$F$9:$F$608,'Exits'!$B$9:$B$608,'Trades'!A30),2),"b.d.")))</x:f>
      </x:c>
      <x:c r="G30" s="30" t="str">
        <x:f>IF(P30=0,"",IF(K30&lt;&gt;1,"b.d.",IF('Trades'!J30="NET",'Trades'!L30,ROUND(F30-'Trades'!M30-'Trades'!N30+'Trades'!O30,2))))</x:f>
      </x:c>
      <x:c r="H30" s="31" t="str">
        <x:f>IF(P30=0,"",IF(N30=1,G30/'Trades'!P30,"b.d."))</x:f>
      </x:c>
      <x:c r="I30" s="33" t="str">
        <x:f>IF(P30=0,"",IF(K30&lt;&gt;1,"Pozycja niezamknięta",IF(NOT(ISNUMBER('Trades'!P30)),"Brak lub błędne ryzyko: dodatnie, ≤ 1 000 000 000, do 2 miejsc po przecinku.",IF(OR('Trades'!P30&lt;=0,'Trades'!P30&gt;1000000000,ROUND('Trades'!P30,2)&lt;&gt;'Trades'!P30),"Brak lub błędne ryzyko: dodatnie, ≤ 1 000 000 000, do 2 miejsc po przecinku.",IF(AND('Trades'!Q30&lt;&gt;"PRICE",'Trades'!Q30&lt;&gt;"ALL_IN"),"Wybierz PRICE lub ALL_IN",IF('Trades'!Q30&lt;&gt;'Summary'!$K$4,"Wybrano inną podstawę","Zapisane"))))))</x:f>
      </x:c>
      <x:c r="J30" s="33" t="str">
        <x:f>IF(P30=0,"",IF('Summary'!$H$6="Sprawdź daty filtra","Sprawdź daty filtra",IF(L30=1,"Uwzględniona",IF(K30=1,"Poza okresem","Nieuwzględniona"))))</x:f>
      </x:c>
      <x:c r="K30" s="29" t="n">
        <x:f>IF(P30=0,0,IF('Trades'!I30="UNSUPPORTED",4,IF(C30&lt;&gt;"",3,IF('Trades'!I30="OPEN",2,1))))</x:f>
        <x:v>0</x:v>
      </x:c>
      <x:c r="L30" s="29" t="n">
        <x:f>IF(OR(K30&lt;&gt;1,'Summary'!$H$6="Sprawdź daty filtra"),0,IF(AND(OR('Summary'!$B$6="",E30&gt;='Summary'!$B$6),OR('Summary'!$E$6="",E30&lt;'Summary'!$E$6+1)),1,0))</x:f>
        <x:v>0</x:v>
      </x:c>
      <x:c r="M30" s="29" t="n">
        <x:f>IF(AND(L30=1,N30=1,'Trades'!Q30='Summary'!$K$4),1,0)</x:f>
        <x:v>0</x:v>
      </x:c>
      <x:c r="N30" s="29" t="n">
        <x:f>IF(K30&lt;&gt;1,0,IF(NOT(ISNUMBER('Trades'!P30)),0,IF(AND('Trades'!P30&gt;0,'Trades'!P30&lt;=1000000000,ROUND('Trades'!P30,2)='Trades'!P30,OR('Trades'!Q30="PRICE",'Trades'!Q30="ALL_IN")),1,0)))</x:f>
        <x:v>0</x:v>
      </x:c>
      <x:c r="O30" s="29" t="n">
        <x:f>IF(P30=0,0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0,COUNTIFS('Exits'!$B$9:$B$608,'Trades'!A30,'Exits'!$K$9:$K$608,1)))</x:f>
        <x:v>0</x:v>
      </x:c>
      <x:c r="P30" s="29" t="n">
        <x:f>IF(COUNTA('Trades'!A30:I30,'Trades'!K30:T30)=0,0,1)</x:f>
        <x:v>0</x:v>
      </x:c>
    </x:row>
    <x:row r="31" ht="52" customHeight="1">
      <x:c r="A31" s="29" t="str">
        <x:f>IF(P31=0,"",IF('Trades'!A31="","[Trades "&amp;ROW()&amp;"]",'Trades'!A31))</x:f>
      </x:c>
      <x:c r="B31" s="33" t="str">
        <x:f>IF(K31=0,"",CHOOSE(K31,"Zamknięta","Otwarta","Niepełna / błędna","Nieobsługiwana"))</x:f>
      </x:c>
      <x:c r="C31" s="33" t="str">
        <x:f>IF(P31=0,"",IF('Trades'!I31="UNSUPPORTED","Dobieranie / odwrócenia nie są obsługiwane",IF('Trades'!A31="","Podaj ID transakcji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ID: tekst zaczynający się od A–Z, do 64 znaków; bez *, ?, ~, =, &lt; i &gt;. Przykład: T-001.",IF(COUNTIFS('Trades'!$A$9:$A$208,'Trades'!A31)&lt;&gt;1,"ID transakcji się powtarza",IF('Trades'!B31="","Podaj instrument",IF(AND('Trades'!C31&lt;&gt;"LONG",'Trades'!C31&lt;&gt;"SHORT"),"Wybierz LONG lub SHORT",IF(NOT(ISNUMBER('Trades'!D31)),"Podaj prawidłowy czas otwarcia",IF(OR('Trades'!D31&lt;1,'Trades'!D31&gt;2958465),"Podaj prawidłowy czas otwarcia",IF(NOT(ISNUMBER('Trades'!E31)),"Podaj dodatnią początkową ilość",IF(OR('Trades'!E31&lt;=0,'Trades'!E31&gt;1000000,ROUND('Trades'!E31,8)&lt;&gt;'Trades'!E31),"Podaj dodatnią początkową ilość",IF('Trades'!F31="","Podaj jednostkę ilości",IF(AND('Trades'!I31&lt;&gt;"OPEN",'Trades'!I31&lt;&gt;"CLOSED"),"Wybierz OPEN lub CLOSED",IF(AND('Trades'!J31&lt;&gt;"NET",'Trades'!J31&lt;&gt;"GROSS"),"Wybierz NET lub GROSS",IF(COUNTIFS('Exits'!$B$9:$B$608,'Trades'!A31,'Exits'!$G$9:$G$608,-1)&gt;0,"Sprawdź powiązane wyjścia",IF(D31&gt;'Trades'!E31,"Zamknięta ilość przekracza początkową",IF(AND('Trades'!I31="OPEN",D31='Trades'!E31),"OPEN jest sprzeczne z zerową pozostałą ilością",IF('Trades'!I31="OPEN","",IF(O31=0,"Dodaj wyjście w Exits",IF(D31&lt;&gt;'Trades'!E31,"CLOSED wymaga zamknięcia całej ilości",IF(AND('Trades'!J31="NET",NOT(ISNUMBER('Trades'!L31))),"Podaj uzgodnione netto całej pozycji",IF(AND('Trades'!J31="NET",'Trades'!K31&lt;&gt;"YES"),"Potwierdź netto całej pozycji",IF(IF('Trades'!J31="NET",IF('Trades'!M31="",FALSE,IF(NOT(ISNUMBER('Trades'!M31)),TRUE,OR('Trades'!M31&lt;0,'Trades'!M31&gt;1000000000,ROUND('Trades'!M31,2)&lt;&gt;'Trades'!M31))),FALSE),"Kwoty: do 2 miejsc po przecinku; wartość bezwzględna wpisu ≤ 1 000 000 000.",IF(IF('Trades'!J31="NET",IF('Trades'!N31="",FALSE,IF(NOT(ISNUMBER('Trades'!N31)),TRUE,OR('Trades'!N31&lt;0,'Trades'!N31&gt;1000000000,ROUND('Trades'!N31,2)&lt;&gt;'Trades'!N31))),FALSE),"Kwoty: do 2 miejsc po przecinku; wartość bezwzględna wpisu ≤ 1 000 000 000.",IF(IF('Trades'!J31="NET",IF('Trades'!O31="",FALSE,IF(NOT(ISNUMBER('Trades'!O31)),TRUE,OR(ABS('Trades'!O31)&gt;1000000000,ROUND('Trades'!O31,2)&lt;&gt;'Trades'!O31))),FALSE),"Kwoty: do 2 miejsc po przecinku; wartość bezwzględna wpisu ≤ 1 000 000 000.",IF(AND('Trades'!J31="GROSS",NOT(ISNUMBER('Trades'!M31))),"Podaj prowizję, także zero",IF(AND('Trades'!J31="GROSS",'Trades'!M31&lt;0),"Prowizja nie może być ujemna",IF(AND('Trades'!J31="GROSS",NOT(ISNUMBER('Trades'!N31))),"Podaj pozostałe opłaty, także zero",IF(AND('Trades'!J31="GROSS",'Trades'!N31&lt;0),"Opłaty nie mogą być ujemne",IF(AND('Trades'!J31="GROSS",NOT(ISNUMBER('Trades'!O31))),"Podaj finansowanie ze znakiem, także zero",IF(AND('Trades'!J31="GROSS",NOT(ISNUMBER(F31))),"Podaj P&amp;L brutto każdego wyjścia",IF(IF('Trades'!J31="NET",OR(ABS('Trades'!L31)&gt;1000000000,ROUND('Trades'!L31,2)&lt;&gt;'Trades'!L31),FALSE),"Kwoty: do 2 miejsc po przecinku; wartość bezwzględna wpisu ≤ 1 000 000 000.",IF(IF('Trades'!J31="GROSS",OR(ABS('Trades'!M31)&gt;1000000000,ABS('Trades'!N31)&gt;1000000000,ABS('Trades'!O31)&gt;1000000000,ROUND('Trades'!M31,2)&lt;&gt;'Trades'!M31,ROUND('Trades'!N31,2)&lt;&gt;'Trades'!N31,ROUND('Trades'!O31,2)&lt;&gt;'Trades'!O31),FALSE),"Kwoty: do 2 miejsc po przecinku; wartość bezwzględna wpisu ≤ 1 000 000 000.",IF(AND('Trades'!G31&lt;&gt;"",OR(NOT(ISNUMBER('Trades'!G31)),'Trades'!G31&lt;=0)),"Podaj dodatnią cenę lub pozostaw puste",IF(AND('Trades'!H31&lt;&gt;"",OR(NOT(ISNUMBER('Trades'!H31)),'Trades'!H31&lt;=0)),"Podaj dodatnią cenę lub pozostaw puste","")))))))))))))))))))))))))))))))))))</x:f>
      </x:c>
      <x:c r="D31" s="31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b.d.",ROUND(SUMIFS('Exits'!$I$9:$I$608,'Exits'!$B$9:$B$608,'Trades'!A31),8)))</x:f>
      </x:c>
      <x:c r="E31" s="32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b.d.",IF(OR(O31=0,COUNTIFS('Exits'!$B$9:$B$608,'Trades'!A31,'Exits'!$G$9:$G$608,-1)&gt;0),"b.d.",_xlfn.MAXIFS('Exits'!$C$9:$C$608,'Exits'!$B$9:$B$608,'Trades'!A31))))</x:f>
      </x:c>
      <x:c r="F31" s="30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b.d.",IF(AND(O31&gt;0,SUMIFS('Exits'!$J$9:$J$608,'Exits'!$B$9:$B$608,'Trades'!A31)=O31),ROUND(SUMIFS('Exits'!$F$9:$F$608,'Exits'!$B$9:$B$608,'Trades'!A31),2),"b.d.")))</x:f>
      </x:c>
      <x:c r="G31" s="30" t="str">
        <x:f>IF(P31=0,"",IF(K31&lt;&gt;1,"b.d.",IF('Trades'!J31="NET",'Trades'!L31,ROUND(F31-'Trades'!M31-'Trades'!N31+'Trades'!O31,2))))</x:f>
      </x:c>
      <x:c r="H31" s="31" t="str">
        <x:f>IF(P31=0,"",IF(N31=1,G31/'Trades'!P31,"b.d."))</x:f>
      </x:c>
      <x:c r="I31" s="33" t="str">
        <x:f>IF(P31=0,"",IF(K31&lt;&gt;1,"Pozycja niezamknięta",IF(NOT(ISNUMBER('Trades'!P31)),"Brak lub błędne ryzyko: dodatnie, ≤ 1 000 000 000, do 2 miejsc po przecinku.",IF(OR('Trades'!P31&lt;=0,'Trades'!P31&gt;1000000000,ROUND('Trades'!P31,2)&lt;&gt;'Trades'!P31),"Brak lub błędne ryzyko: dodatnie, ≤ 1 000 000 000, do 2 miejsc po przecinku.",IF(AND('Trades'!Q31&lt;&gt;"PRICE",'Trades'!Q31&lt;&gt;"ALL_IN"),"Wybierz PRICE lub ALL_IN",IF('Trades'!Q31&lt;&gt;'Summary'!$K$4,"Wybrano inną podstawę","Zapisane"))))))</x:f>
      </x:c>
      <x:c r="J31" s="33" t="str">
        <x:f>IF(P31=0,"",IF('Summary'!$H$6="Sprawdź daty filtra","Sprawdź daty filtra",IF(L31=1,"Uwzględniona",IF(K31=1,"Poza okresem","Nieuwzględniona"))))</x:f>
      </x:c>
      <x:c r="K31" s="29" t="n">
        <x:f>IF(P31=0,0,IF('Trades'!I31="UNSUPPORTED",4,IF(C31&lt;&gt;"",3,IF('Trades'!I31="OPEN",2,1))))</x:f>
        <x:v>0</x:v>
      </x:c>
      <x:c r="L31" s="29" t="n">
        <x:f>IF(OR(K31&lt;&gt;1,'Summary'!$H$6="Sprawdź daty filtra"),0,IF(AND(OR('Summary'!$B$6="",E31&gt;='Summary'!$B$6),OR('Summary'!$E$6="",E31&lt;'Summary'!$E$6+1)),1,0))</x:f>
        <x:v>0</x:v>
      </x:c>
      <x:c r="M31" s="29" t="n">
        <x:f>IF(AND(L31=1,N31=1,'Trades'!Q31='Summary'!$K$4),1,0)</x:f>
        <x:v>0</x:v>
      </x:c>
      <x:c r="N31" s="29" t="n">
        <x:f>IF(K31&lt;&gt;1,0,IF(NOT(ISNUMBER('Trades'!P31)),0,IF(AND('Trades'!P31&gt;0,'Trades'!P31&lt;=1000000000,ROUND('Trades'!P31,2)='Trades'!P31,OR('Trades'!Q31="PRICE",'Trades'!Q31="ALL_IN")),1,0)))</x:f>
        <x:v>0</x:v>
      </x:c>
      <x:c r="O31" s="29" t="n">
        <x:f>IF(P31=0,0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0,COUNTIFS('Exits'!$B$9:$B$608,'Trades'!A31,'Exits'!$K$9:$K$608,1)))</x:f>
        <x:v>0</x:v>
      </x:c>
      <x:c r="P31" s="29" t="n">
        <x:f>IF(COUNTA('Trades'!A31:I31,'Trades'!K31:T31)=0,0,1)</x:f>
        <x:v>0</x:v>
      </x:c>
    </x:row>
    <x:row r="32" ht="52" customHeight="1">
      <x:c r="A32" s="29" t="str">
        <x:f>IF(P32=0,"",IF('Trades'!A32="","[Trades "&amp;ROW()&amp;"]",'Trades'!A32))</x:f>
      </x:c>
      <x:c r="B32" s="33" t="str">
        <x:f>IF(K32=0,"",CHOOSE(K32,"Zamknięta","Otwarta","Niepełna / błędna","Nieobsługiwana"))</x:f>
      </x:c>
      <x:c r="C32" s="33" t="str">
        <x:f>IF(P32=0,"",IF('Trades'!I32="UNSUPPORTED","Dobieranie / odwrócenia nie są obsługiwane",IF('Trades'!A32="","Podaj ID transakcji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ID: tekst zaczynający się od A–Z, do 64 znaków; bez *, ?, ~, =, &lt; i &gt;. Przykład: T-001.",IF(COUNTIFS('Trades'!$A$9:$A$208,'Trades'!A32)&lt;&gt;1,"ID transakcji się powtarza",IF('Trades'!B32="","Podaj instrument",IF(AND('Trades'!C32&lt;&gt;"LONG",'Trades'!C32&lt;&gt;"SHORT"),"Wybierz LONG lub SHORT",IF(NOT(ISNUMBER('Trades'!D32)),"Podaj prawidłowy czas otwarcia",IF(OR('Trades'!D32&lt;1,'Trades'!D32&gt;2958465),"Podaj prawidłowy czas otwarcia",IF(NOT(ISNUMBER('Trades'!E32)),"Podaj dodatnią początkową ilość",IF(OR('Trades'!E32&lt;=0,'Trades'!E32&gt;1000000,ROUND('Trades'!E32,8)&lt;&gt;'Trades'!E32),"Podaj dodatnią początkową ilość",IF('Trades'!F32="","Podaj jednostkę ilości",IF(AND('Trades'!I32&lt;&gt;"OPEN",'Trades'!I32&lt;&gt;"CLOSED"),"Wybierz OPEN lub CLOSED",IF(AND('Trades'!J32&lt;&gt;"NET",'Trades'!J32&lt;&gt;"GROSS"),"Wybierz NET lub GROSS",IF(COUNTIFS('Exits'!$B$9:$B$608,'Trades'!A32,'Exits'!$G$9:$G$608,-1)&gt;0,"Sprawdź powiązane wyjścia",IF(D32&gt;'Trades'!E32,"Zamknięta ilość przekracza początkową",IF(AND('Trades'!I32="OPEN",D32='Trades'!E32),"OPEN jest sprzeczne z zerową pozostałą ilością",IF('Trades'!I32="OPEN","",IF(O32=0,"Dodaj wyjście w Exits",IF(D32&lt;&gt;'Trades'!E32,"CLOSED wymaga zamknięcia całej ilości",IF(AND('Trades'!J32="NET",NOT(ISNUMBER('Trades'!L32))),"Podaj uzgodnione netto całej pozycji",IF(AND('Trades'!J32="NET",'Trades'!K32&lt;&gt;"YES"),"Potwierdź netto całej pozycji",IF(IF('Trades'!J32="NET",IF('Trades'!M32="",FALSE,IF(NOT(ISNUMBER('Trades'!M32)),TRUE,OR('Trades'!M32&lt;0,'Trades'!M32&gt;1000000000,ROUND('Trades'!M32,2)&lt;&gt;'Trades'!M32))),FALSE),"Kwoty: do 2 miejsc po przecinku; wartość bezwzględna wpisu ≤ 1 000 000 000.",IF(IF('Trades'!J32="NET",IF('Trades'!N32="",FALSE,IF(NOT(ISNUMBER('Trades'!N32)),TRUE,OR('Trades'!N32&lt;0,'Trades'!N32&gt;1000000000,ROUND('Trades'!N32,2)&lt;&gt;'Trades'!N32))),FALSE),"Kwoty: do 2 miejsc po przecinku; wartość bezwzględna wpisu ≤ 1 000 000 000.",IF(IF('Trades'!J32="NET",IF('Trades'!O32="",FALSE,IF(NOT(ISNUMBER('Trades'!O32)),TRUE,OR(ABS('Trades'!O32)&gt;1000000000,ROUND('Trades'!O32,2)&lt;&gt;'Trades'!O32))),FALSE),"Kwoty: do 2 miejsc po przecinku; wartość bezwzględna wpisu ≤ 1 000 000 000.",IF(AND('Trades'!J32="GROSS",NOT(ISNUMBER('Trades'!M32))),"Podaj prowizję, także zero",IF(AND('Trades'!J32="GROSS",'Trades'!M32&lt;0),"Prowizja nie może być ujemna",IF(AND('Trades'!J32="GROSS",NOT(ISNUMBER('Trades'!N32))),"Podaj pozostałe opłaty, także zero",IF(AND('Trades'!J32="GROSS",'Trades'!N32&lt;0),"Opłaty nie mogą być ujemne",IF(AND('Trades'!J32="GROSS",NOT(ISNUMBER('Trades'!O32))),"Podaj finansowanie ze znakiem, także zero",IF(AND('Trades'!J32="GROSS",NOT(ISNUMBER(F32))),"Podaj P&amp;L brutto każdego wyjścia",IF(IF('Trades'!J32="NET",OR(ABS('Trades'!L32)&gt;1000000000,ROUND('Trades'!L32,2)&lt;&gt;'Trades'!L32),FALSE),"Kwoty: do 2 miejsc po przecinku; wartość bezwzględna wpisu ≤ 1 000 000 000.",IF(IF('Trades'!J32="GROSS",OR(ABS('Trades'!M32)&gt;1000000000,ABS('Trades'!N32)&gt;1000000000,ABS('Trades'!O32)&gt;1000000000,ROUND('Trades'!M32,2)&lt;&gt;'Trades'!M32,ROUND('Trades'!N32,2)&lt;&gt;'Trades'!N32,ROUND('Trades'!O32,2)&lt;&gt;'Trades'!O32),FALSE),"Kwoty: do 2 miejsc po przecinku; wartość bezwzględna wpisu ≤ 1 000 000 000.",IF(AND('Trades'!G32&lt;&gt;"",OR(NOT(ISNUMBER('Trades'!G32)),'Trades'!G32&lt;=0)),"Podaj dodatnią cenę lub pozostaw puste",IF(AND('Trades'!H32&lt;&gt;"",OR(NOT(ISNUMBER('Trades'!H32)),'Trades'!H32&lt;=0)),"Podaj dodatnią cenę lub pozostaw puste","")))))))))))))))))))))))))))))))))))</x:f>
      </x:c>
      <x:c r="D32" s="31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b.d.",ROUND(SUMIFS('Exits'!$I$9:$I$608,'Exits'!$B$9:$B$608,'Trades'!A32),8)))</x:f>
      </x:c>
      <x:c r="E32" s="32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b.d.",IF(OR(O32=0,COUNTIFS('Exits'!$B$9:$B$608,'Trades'!A32,'Exits'!$G$9:$G$608,-1)&gt;0),"b.d.",_xlfn.MAXIFS('Exits'!$C$9:$C$608,'Exits'!$B$9:$B$608,'Trades'!A32))))</x:f>
      </x:c>
      <x:c r="F32" s="30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b.d.",IF(AND(O32&gt;0,SUMIFS('Exits'!$J$9:$J$608,'Exits'!$B$9:$B$608,'Trades'!A32)=O32),ROUND(SUMIFS('Exits'!$F$9:$F$608,'Exits'!$B$9:$B$608,'Trades'!A32),2),"b.d.")))</x:f>
      </x:c>
      <x:c r="G32" s="30" t="str">
        <x:f>IF(P32=0,"",IF(K32&lt;&gt;1,"b.d.",IF('Trades'!J32="NET",'Trades'!L32,ROUND(F32-'Trades'!M32-'Trades'!N32+'Trades'!O32,2))))</x:f>
      </x:c>
      <x:c r="H32" s="31" t="str">
        <x:f>IF(P32=0,"",IF(N32=1,G32/'Trades'!P32,"b.d."))</x:f>
      </x:c>
      <x:c r="I32" s="33" t="str">
        <x:f>IF(P32=0,"",IF(K32&lt;&gt;1,"Pozycja niezamknięta",IF(NOT(ISNUMBER('Trades'!P32)),"Brak lub błędne ryzyko: dodatnie, ≤ 1 000 000 000, do 2 miejsc po przecinku.",IF(OR('Trades'!P32&lt;=0,'Trades'!P32&gt;1000000000,ROUND('Trades'!P32,2)&lt;&gt;'Trades'!P32),"Brak lub błędne ryzyko: dodatnie, ≤ 1 000 000 000, do 2 miejsc po przecinku.",IF(AND('Trades'!Q32&lt;&gt;"PRICE",'Trades'!Q32&lt;&gt;"ALL_IN"),"Wybierz PRICE lub ALL_IN",IF('Trades'!Q32&lt;&gt;'Summary'!$K$4,"Wybrano inną podstawę","Zapisane"))))))</x:f>
      </x:c>
      <x:c r="J32" s="33" t="str">
        <x:f>IF(P32=0,"",IF('Summary'!$H$6="Sprawdź daty filtra","Sprawdź daty filtra",IF(L32=1,"Uwzględniona",IF(K32=1,"Poza okresem","Nieuwzględniona"))))</x:f>
      </x:c>
      <x:c r="K32" s="29" t="n">
        <x:f>IF(P32=0,0,IF('Trades'!I32="UNSUPPORTED",4,IF(C32&lt;&gt;"",3,IF('Trades'!I32="OPEN",2,1))))</x:f>
        <x:v>0</x:v>
      </x:c>
      <x:c r="L32" s="29" t="n">
        <x:f>IF(OR(K32&lt;&gt;1,'Summary'!$H$6="Sprawdź daty filtra"),0,IF(AND(OR('Summary'!$B$6="",E32&gt;='Summary'!$B$6),OR('Summary'!$E$6="",E32&lt;'Summary'!$E$6+1)),1,0))</x:f>
        <x:v>0</x:v>
      </x:c>
      <x:c r="M32" s="29" t="n">
        <x:f>IF(AND(L32=1,N32=1,'Trades'!Q32='Summary'!$K$4),1,0)</x:f>
        <x:v>0</x:v>
      </x:c>
      <x:c r="N32" s="29" t="n">
        <x:f>IF(K32&lt;&gt;1,0,IF(NOT(ISNUMBER('Trades'!P32)),0,IF(AND('Trades'!P32&gt;0,'Trades'!P32&lt;=1000000000,ROUND('Trades'!P32,2)='Trades'!P32,OR('Trades'!Q32="PRICE",'Trades'!Q32="ALL_IN")),1,0)))</x:f>
        <x:v>0</x:v>
      </x:c>
      <x:c r="O32" s="29" t="n">
        <x:f>IF(P32=0,0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0,COUNTIFS('Exits'!$B$9:$B$608,'Trades'!A32,'Exits'!$K$9:$K$608,1)))</x:f>
        <x:v>0</x:v>
      </x:c>
      <x:c r="P32" s="29" t="n">
        <x:f>IF(COUNTA('Trades'!A32:I32,'Trades'!K32:T32)=0,0,1)</x:f>
        <x:v>0</x:v>
      </x:c>
    </x:row>
    <x:row r="33" ht="52" customHeight="1">
      <x:c r="A33" s="29" t="str">
        <x:f>IF(P33=0,"",IF('Trades'!A33="","[Trades "&amp;ROW()&amp;"]",'Trades'!A33))</x:f>
      </x:c>
      <x:c r="B33" s="33" t="str">
        <x:f>IF(K33=0,"",CHOOSE(K33,"Zamknięta","Otwarta","Niepełna / błędna","Nieobsługiwana"))</x:f>
      </x:c>
      <x:c r="C33" s="33" t="str">
        <x:f>IF(P33=0,"",IF('Trades'!I33="UNSUPPORTED","Dobieranie / odwrócenia nie są obsługiwane",IF('Trades'!A33="","Podaj ID transakcji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ID: tekst zaczynający się od A–Z, do 64 znaków; bez *, ?, ~, =, &lt; i &gt;. Przykład: T-001.",IF(COUNTIFS('Trades'!$A$9:$A$208,'Trades'!A33)&lt;&gt;1,"ID transakcji się powtarza",IF('Trades'!B33="","Podaj instrument",IF(AND('Trades'!C33&lt;&gt;"LONG",'Trades'!C33&lt;&gt;"SHORT"),"Wybierz LONG lub SHORT",IF(NOT(ISNUMBER('Trades'!D33)),"Podaj prawidłowy czas otwarcia",IF(OR('Trades'!D33&lt;1,'Trades'!D33&gt;2958465),"Podaj prawidłowy czas otwarcia",IF(NOT(ISNUMBER('Trades'!E33)),"Podaj dodatnią początkową ilość",IF(OR('Trades'!E33&lt;=0,'Trades'!E33&gt;1000000,ROUND('Trades'!E33,8)&lt;&gt;'Trades'!E33),"Podaj dodatnią początkową ilość",IF('Trades'!F33="","Podaj jednostkę ilości",IF(AND('Trades'!I33&lt;&gt;"OPEN",'Trades'!I33&lt;&gt;"CLOSED"),"Wybierz OPEN lub CLOSED",IF(AND('Trades'!J33&lt;&gt;"NET",'Trades'!J33&lt;&gt;"GROSS"),"Wybierz NET lub GROSS",IF(COUNTIFS('Exits'!$B$9:$B$608,'Trades'!A33,'Exits'!$G$9:$G$608,-1)&gt;0,"Sprawdź powiązane wyjścia",IF(D33&gt;'Trades'!E33,"Zamknięta ilość przekracza początkową",IF(AND('Trades'!I33="OPEN",D33='Trades'!E33),"OPEN jest sprzeczne z zerową pozostałą ilością",IF('Trades'!I33="OPEN","",IF(O33=0,"Dodaj wyjście w Exits",IF(D33&lt;&gt;'Trades'!E33,"CLOSED wymaga zamknięcia całej ilości",IF(AND('Trades'!J33="NET",NOT(ISNUMBER('Trades'!L33))),"Podaj uzgodnione netto całej pozycji",IF(AND('Trades'!J33="NET",'Trades'!K33&lt;&gt;"YES"),"Potwierdź netto całej pozycji",IF(IF('Trades'!J33="NET",IF('Trades'!M33="",FALSE,IF(NOT(ISNUMBER('Trades'!M33)),TRUE,OR('Trades'!M33&lt;0,'Trades'!M33&gt;1000000000,ROUND('Trades'!M33,2)&lt;&gt;'Trades'!M33))),FALSE),"Kwoty: do 2 miejsc po przecinku; wartość bezwzględna wpisu ≤ 1 000 000 000.",IF(IF('Trades'!J33="NET",IF('Trades'!N33="",FALSE,IF(NOT(ISNUMBER('Trades'!N33)),TRUE,OR('Trades'!N33&lt;0,'Trades'!N33&gt;1000000000,ROUND('Trades'!N33,2)&lt;&gt;'Trades'!N33))),FALSE),"Kwoty: do 2 miejsc po przecinku; wartość bezwzględna wpisu ≤ 1 000 000 000.",IF(IF('Trades'!J33="NET",IF('Trades'!O33="",FALSE,IF(NOT(ISNUMBER('Trades'!O33)),TRUE,OR(ABS('Trades'!O33)&gt;1000000000,ROUND('Trades'!O33,2)&lt;&gt;'Trades'!O33))),FALSE),"Kwoty: do 2 miejsc po przecinku; wartość bezwzględna wpisu ≤ 1 000 000 000.",IF(AND('Trades'!J33="GROSS",NOT(ISNUMBER('Trades'!M33))),"Podaj prowizję, także zero",IF(AND('Trades'!J33="GROSS",'Trades'!M33&lt;0),"Prowizja nie może być ujemna",IF(AND('Trades'!J33="GROSS",NOT(ISNUMBER('Trades'!N33))),"Podaj pozostałe opłaty, także zero",IF(AND('Trades'!J33="GROSS",'Trades'!N33&lt;0),"Opłaty nie mogą być ujemne",IF(AND('Trades'!J33="GROSS",NOT(ISNUMBER('Trades'!O33))),"Podaj finansowanie ze znakiem, także zero",IF(AND('Trades'!J33="GROSS",NOT(ISNUMBER(F33))),"Podaj P&amp;L brutto każdego wyjścia",IF(IF('Trades'!J33="NET",OR(ABS('Trades'!L33)&gt;1000000000,ROUND('Trades'!L33,2)&lt;&gt;'Trades'!L33),FALSE),"Kwoty: do 2 miejsc po przecinku; wartość bezwzględna wpisu ≤ 1 000 000 000.",IF(IF('Trades'!J33="GROSS",OR(ABS('Trades'!M33)&gt;1000000000,ABS('Trades'!N33)&gt;1000000000,ABS('Trades'!O33)&gt;1000000000,ROUND('Trades'!M33,2)&lt;&gt;'Trades'!M33,ROUND('Trades'!N33,2)&lt;&gt;'Trades'!N33,ROUND('Trades'!O33,2)&lt;&gt;'Trades'!O33),FALSE),"Kwoty: do 2 miejsc po przecinku; wartość bezwzględna wpisu ≤ 1 000 000 000.",IF(AND('Trades'!G33&lt;&gt;"",OR(NOT(ISNUMBER('Trades'!G33)),'Trades'!G33&lt;=0)),"Podaj dodatnią cenę lub pozostaw puste",IF(AND('Trades'!H33&lt;&gt;"",OR(NOT(ISNUMBER('Trades'!H33)),'Trades'!H33&lt;=0)),"Podaj dodatnią cenę lub pozostaw puste","")))))))))))))))))))))))))))))))))))</x:f>
      </x:c>
      <x:c r="D33" s="31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b.d.",ROUND(SUMIFS('Exits'!$I$9:$I$608,'Exits'!$B$9:$B$608,'Trades'!A33),8)))</x:f>
      </x:c>
      <x:c r="E33" s="32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b.d.",IF(OR(O33=0,COUNTIFS('Exits'!$B$9:$B$608,'Trades'!A33,'Exits'!$G$9:$G$608,-1)&gt;0),"b.d.",_xlfn.MAXIFS('Exits'!$C$9:$C$608,'Exits'!$B$9:$B$608,'Trades'!A33))))</x:f>
      </x:c>
      <x:c r="F33" s="30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b.d.",IF(AND(O33&gt;0,SUMIFS('Exits'!$J$9:$J$608,'Exits'!$B$9:$B$608,'Trades'!A33)=O33),ROUND(SUMIFS('Exits'!$F$9:$F$608,'Exits'!$B$9:$B$608,'Trades'!A33),2),"b.d.")))</x:f>
      </x:c>
      <x:c r="G33" s="30" t="str">
        <x:f>IF(P33=0,"",IF(K33&lt;&gt;1,"b.d.",IF('Trades'!J33="NET",'Trades'!L33,ROUND(F33-'Trades'!M33-'Trades'!N33+'Trades'!O33,2))))</x:f>
      </x:c>
      <x:c r="H33" s="31" t="str">
        <x:f>IF(P33=0,"",IF(N33=1,G33/'Trades'!P33,"b.d."))</x:f>
      </x:c>
      <x:c r="I33" s="33" t="str">
        <x:f>IF(P33=0,"",IF(K33&lt;&gt;1,"Pozycja niezamknięta",IF(NOT(ISNUMBER('Trades'!P33)),"Brak lub błędne ryzyko: dodatnie, ≤ 1 000 000 000, do 2 miejsc po przecinku.",IF(OR('Trades'!P33&lt;=0,'Trades'!P33&gt;1000000000,ROUND('Trades'!P33,2)&lt;&gt;'Trades'!P33),"Brak lub błędne ryzyko: dodatnie, ≤ 1 000 000 000, do 2 miejsc po przecinku.",IF(AND('Trades'!Q33&lt;&gt;"PRICE",'Trades'!Q33&lt;&gt;"ALL_IN"),"Wybierz PRICE lub ALL_IN",IF('Trades'!Q33&lt;&gt;'Summary'!$K$4,"Wybrano inną podstawę","Zapisane"))))))</x:f>
      </x:c>
      <x:c r="J33" s="33" t="str">
        <x:f>IF(P33=0,"",IF('Summary'!$H$6="Sprawdź daty filtra","Sprawdź daty filtra",IF(L33=1,"Uwzględniona",IF(K33=1,"Poza okresem","Nieuwzględniona"))))</x:f>
      </x:c>
      <x:c r="K33" s="29" t="n">
        <x:f>IF(P33=0,0,IF('Trades'!I33="UNSUPPORTED",4,IF(C33&lt;&gt;"",3,IF('Trades'!I33="OPEN",2,1))))</x:f>
        <x:v>0</x:v>
      </x:c>
      <x:c r="L33" s="29" t="n">
        <x:f>IF(OR(K33&lt;&gt;1,'Summary'!$H$6="Sprawdź daty filtra"),0,IF(AND(OR('Summary'!$B$6="",E33&gt;='Summary'!$B$6),OR('Summary'!$E$6="",E33&lt;'Summary'!$E$6+1)),1,0))</x:f>
        <x:v>0</x:v>
      </x:c>
      <x:c r="M33" s="29" t="n">
        <x:f>IF(AND(L33=1,N33=1,'Trades'!Q33='Summary'!$K$4),1,0)</x:f>
        <x:v>0</x:v>
      </x:c>
      <x:c r="N33" s="29" t="n">
        <x:f>IF(K33&lt;&gt;1,0,IF(NOT(ISNUMBER('Trades'!P33)),0,IF(AND('Trades'!P33&gt;0,'Trades'!P33&lt;=1000000000,ROUND('Trades'!P33,2)='Trades'!P33,OR('Trades'!Q33="PRICE",'Trades'!Q33="ALL_IN")),1,0)))</x:f>
        <x:v>0</x:v>
      </x:c>
      <x:c r="O33" s="29" t="n">
        <x:f>IF(P33=0,0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0,COUNTIFS('Exits'!$B$9:$B$608,'Trades'!A33,'Exits'!$K$9:$K$608,1)))</x:f>
        <x:v>0</x:v>
      </x:c>
      <x:c r="P33" s="29" t="n">
        <x:f>IF(COUNTA('Trades'!A33:I33,'Trades'!K33:T33)=0,0,1)</x:f>
        <x:v>0</x:v>
      </x:c>
    </x:row>
    <x:row r="34" ht="52" customHeight="1">
      <x:c r="A34" s="29" t="str">
        <x:f>IF(P34=0,"",IF('Trades'!A34="","[Trades "&amp;ROW()&amp;"]",'Trades'!A34))</x:f>
      </x:c>
      <x:c r="B34" s="33" t="str">
        <x:f>IF(K34=0,"",CHOOSE(K34,"Zamknięta","Otwarta","Niepełna / błędna","Nieobsługiwana"))</x:f>
      </x:c>
      <x:c r="C34" s="33" t="str">
        <x:f>IF(P34=0,"",IF('Trades'!I34="UNSUPPORTED","Dobieranie / odwrócenia nie są obsługiwane",IF('Trades'!A34="","Podaj ID transakcji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ID: tekst zaczynający się od A–Z, do 64 znaków; bez *, ?, ~, =, &lt; i &gt;. Przykład: T-001.",IF(COUNTIFS('Trades'!$A$9:$A$208,'Trades'!A34)&lt;&gt;1,"ID transakcji się powtarza",IF('Trades'!B34="","Podaj instrument",IF(AND('Trades'!C34&lt;&gt;"LONG",'Trades'!C34&lt;&gt;"SHORT"),"Wybierz LONG lub SHORT",IF(NOT(ISNUMBER('Trades'!D34)),"Podaj prawidłowy czas otwarcia",IF(OR('Trades'!D34&lt;1,'Trades'!D34&gt;2958465),"Podaj prawidłowy czas otwarcia",IF(NOT(ISNUMBER('Trades'!E34)),"Podaj dodatnią początkową ilość",IF(OR('Trades'!E34&lt;=0,'Trades'!E34&gt;1000000,ROUND('Trades'!E34,8)&lt;&gt;'Trades'!E34),"Podaj dodatnią początkową ilość",IF('Trades'!F34="","Podaj jednostkę ilości",IF(AND('Trades'!I34&lt;&gt;"OPEN",'Trades'!I34&lt;&gt;"CLOSED"),"Wybierz OPEN lub CLOSED",IF(AND('Trades'!J34&lt;&gt;"NET",'Trades'!J34&lt;&gt;"GROSS"),"Wybierz NET lub GROSS",IF(COUNTIFS('Exits'!$B$9:$B$608,'Trades'!A34,'Exits'!$G$9:$G$608,-1)&gt;0,"Sprawdź powiązane wyjścia",IF(D34&gt;'Trades'!E34,"Zamknięta ilość przekracza początkową",IF(AND('Trades'!I34="OPEN",D34='Trades'!E34),"OPEN jest sprzeczne z zerową pozostałą ilością",IF('Trades'!I34="OPEN","",IF(O34=0,"Dodaj wyjście w Exits",IF(D34&lt;&gt;'Trades'!E34,"CLOSED wymaga zamknięcia całej ilości",IF(AND('Trades'!J34="NET",NOT(ISNUMBER('Trades'!L34))),"Podaj uzgodnione netto całej pozycji",IF(AND('Trades'!J34="NET",'Trades'!K34&lt;&gt;"YES"),"Potwierdź netto całej pozycji",IF(IF('Trades'!J34="NET",IF('Trades'!M34="",FALSE,IF(NOT(ISNUMBER('Trades'!M34)),TRUE,OR('Trades'!M34&lt;0,'Trades'!M34&gt;1000000000,ROUND('Trades'!M34,2)&lt;&gt;'Trades'!M34))),FALSE),"Kwoty: do 2 miejsc po przecinku; wartość bezwzględna wpisu ≤ 1 000 000 000.",IF(IF('Trades'!J34="NET",IF('Trades'!N34="",FALSE,IF(NOT(ISNUMBER('Trades'!N34)),TRUE,OR('Trades'!N34&lt;0,'Trades'!N34&gt;1000000000,ROUND('Trades'!N34,2)&lt;&gt;'Trades'!N34))),FALSE),"Kwoty: do 2 miejsc po przecinku; wartość bezwzględna wpisu ≤ 1 000 000 000.",IF(IF('Trades'!J34="NET",IF('Trades'!O34="",FALSE,IF(NOT(ISNUMBER('Trades'!O34)),TRUE,OR(ABS('Trades'!O34)&gt;1000000000,ROUND('Trades'!O34,2)&lt;&gt;'Trades'!O34))),FALSE),"Kwoty: do 2 miejsc po przecinku; wartość bezwzględna wpisu ≤ 1 000 000 000.",IF(AND('Trades'!J34="GROSS",NOT(ISNUMBER('Trades'!M34))),"Podaj prowizję, także zero",IF(AND('Trades'!J34="GROSS",'Trades'!M34&lt;0),"Prowizja nie może być ujemna",IF(AND('Trades'!J34="GROSS",NOT(ISNUMBER('Trades'!N34))),"Podaj pozostałe opłaty, także zero",IF(AND('Trades'!J34="GROSS",'Trades'!N34&lt;0),"Opłaty nie mogą być ujemne",IF(AND('Trades'!J34="GROSS",NOT(ISNUMBER('Trades'!O34))),"Podaj finansowanie ze znakiem, także zero",IF(AND('Trades'!J34="GROSS",NOT(ISNUMBER(F34))),"Podaj P&amp;L brutto każdego wyjścia",IF(IF('Trades'!J34="NET",OR(ABS('Trades'!L34)&gt;1000000000,ROUND('Trades'!L34,2)&lt;&gt;'Trades'!L34),FALSE),"Kwoty: do 2 miejsc po przecinku; wartość bezwzględna wpisu ≤ 1 000 000 000.",IF(IF('Trades'!J34="GROSS",OR(ABS('Trades'!M34)&gt;1000000000,ABS('Trades'!N34)&gt;1000000000,ABS('Trades'!O34)&gt;1000000000,ROUND('Trades'!M34,2)&lt;&gt;'Trades'!M34,ROUND('Trades'!N34,2)&lt;&gt;'Trades'!N34,ROUND('Trades'!O34,2)&lt;&gt;'Trades'!O34),FALSE),"Kwoty: do 2 miejsc po przecinku; wartość bezwzględna wpisu ≤ 1 000 000 000.",IF(AND('Trades'!G34&lt;&gt;"",OR(NOT(ISNUMBER('Trades'!G34)),'Trades'!G34&lt;=0)),"Podaj dodatnią cenę lub pozostaw puste",IF(AND('Trades'!H34&lt;&gt;"",OR(NOT(ISNUMBER('Trades'!H34)),'Trades'!H34&lt;=0)),"Podaj dodatnią cenę lub pozostaw puste","")))))))))))))))))))))))))))))))))))</x:f>
      </x:c>
      <x:c r="D34" s="31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b.d.",ROUND(SUMIFS('Exits'!$I$9:$I$608,'Exits'!$B$9:$B$608,'Trades'!A34),8)))</x:f>
      </x:c>
      <x:c r="E34" s="32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b.d.",IF(OR(O34=0,COUNTIFS('Exits'!$B$9:$B$608,'Trades'!A34,'Exits'!$G$9:$G$608,-1)&gt;0),"b.d.",_xlfn.MAXIFS('Exits'!$C$9:$C$608,'Exits'!$B$9:$B$608,'Trades'!A34))))</x:f>
      </x:c>
      <x:c r="F34" s="30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b.d.",IF(AND(O34&gt;0,SUMIFS('Exits'!$J$9:$J$608,'Exits'!$B$9:$B$608,'Trades'!A34)=O34),ROUND(SUMIFS('Exits'!$F$9:$F$608,'Exits'!$B$9:$B$608,'Trades'!A34),2),"b.d.")))</x:f>
      </x:c>
      <x:c r="G34" s="30" t="str">
        <x:f>IF(P34=0,"",IF(K34&lt;&gt;1,"b.d.",IF('Trades'!J34="NET",'Trades'!L34,ROUND(F34-'Trades'!M34-'Trades'!N34+'Trades'!O34,2))))</x:f>
      </x:c>
      <x:c r="H34" s="31" t="str">
        <x:f>IF(P34=0,"",IF(N34=1,G34/'Trades'!P34,"b.d."))</x:f>
      </x:c>
      <x:c r="I34" s="33" t="str">
        <x:f>IF(P34=0,"",IF(K34&lt;&gt;1,"Pozycja niezamknięta",IF(NOT(ISNUMBER('Trades'!P34)),"Brak lub błędne ryzyko: dodatnie, ≤ 1 000 000 000, do 2 miejsc po przecinku.",IF(OR('Trades'!P34&lt;=0,'Trades'!P34&gt;1000000000,ROUND('Trades'!P34,2)&lt;&gt;'Trades'!P34),"Brak lub błędne ryzyko: dodatnie, ≤ 1 000 000 000, do 2 miejsc po przecinku.",IF(AND('Trades'!Q34&lt;&gt;"PRICE",'Trades'!Q34&lt;&gt;"ALL_IN"),"Wybierz PRICE lub ALL_IN",IF('Trades'!Q34&lt;&gt;'Summary'!$K$4,"Wybrano inną podstawę","Zapisane"))))))</x:f>
      </x:c>
      <x:c r="J34" s="33" t="str">
        <x:f>IF(P34=0,"",IF('Summary'!$H$6="Sprawdź daty filtra","Sprawdź daty filtra",IF(L34=1,"Uwzględniona",IF(K34=1,"Poza okresem","Nieuwzględniona"))))</x:f>
      </x:c>
      <x:c r="K34" s="29" t="n">
        <x:f>IF(P34=0,0,IF('Trades'!I34="UNSUPPORTED",4,IF(C34&lt;&gt;"",3,IF('Trades'!I34="OPEN",2,1))))</x:f>
        <x:v>0</x:v>
      </x:c>
      <x:c r="L34" s="29" t="n">
        <x:f>IF(OR(K34&lt;&gt;1,'Summary'!$H$6="Sprawdź daty filtra"),0,IF(AND(OR('Summary'!$B$6="",E34&gt;='Summary'!$B$6),OR('Summary'!$E$6="",E34&lt;'Summary'!$E$6+1)),1,0))</x:f>
        <x:v>0</x:v>
      </x:c>
      <x:c r="M34" s="29" t="n">
        <x:f>IF(AND(L34=1,N34=1,'Trades'!Q34='Summary'!$K$4),1,0)</x:f>
        <x:v>0</x:v>
      </x:c>
      <x:c r="N34" s="29" t="n">
        <x:f>IF(K34&lt;&gt;1,0,IF(NOT(ISNUMBER('Trades'!P34)),0,IF(AND('Trades'!P34&gt;0,'Trades'!P34&lt;=1000000000,ROUND('Trades'!P34,2)='Trades'!P34,OR('Trades'!Q34="PRICE",'Trades'!Q34="ALL_IN")),1,0)))</x:f>
        <x:v>0</x:v>
      </x:c>
      <x:c r="O34" s="29" t="n">
        <x:f>IF(P34=0,0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0,COUNTIFS('Exits'!$B$9:$B$608,'Trades'!A34,'Exits'!$K$9:$K$608,1)))</x:f>
        <x:v>0</x:v>
      </x:c>
      <x:c r="P34" s="29" t="n">
        <x:f>IF(COUNTA('Trades'!A34:I34,'Trades'!K34:T34)=0,0,1)</x:f>
        <x:v>0</x:v>
      </x:c>
    </x:row>
    <x:row r="35" ht="52" customHeight="1">
      <x:c r="A35" s="29" t="str">
        <x:f>IF(P35=0,"",IF('Trades'!A35="","[Trades "&amp;ROW()&amp;"]",'Trades'!A35))</x:f>
      </x:c>
      <x:c r="B35" s="33" t="str">
        <x:f>IF(K35=0,"",CHOOSE(K35,"Zamknięta","Otwarta","Niepełna / błędna","Nieobsługiwana"))</x:f>
      </x:c>
      <x:c r="C35" s="33" t="str">
        <x:f>IF(P35=0,"",IF('Trades'!I35="UNSUPPORTED","Dobieranie / odwrócenia nie są obsługiwane",IF('Trades'!A35="","Podaj ID transakcji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ID: tekst zaczynający się od A–Z, do 64 znaków; bez *, ?, ~, =, &lt; i &gt;. Przykład: T-001.",IF(COUNTIFS('Trades'!$A$9:$A$208,'Trades'!A35)&lt;&gt;1,"ID transakcji się powtarza",IF('Trades'!B35="","Podaj instrument",IF(AND('Trades'!C35&lt;&gt;"LONG",'Trades'!C35&lt;&gt;"SHORT"),"Wybierz LONG lub SHORT",IF(NOT(ISNUMBER('Trades'!D35)),"Podaj prawidłowy czas otwarcia",IF(OR('Trades'!D35&lt;1,'Trades'!D35&gt;2958465),"Podaj prawidłowy czas otwarcia",IF(NOT(ISNUMBER('Trades'!E35)),"Podaj dodatnią początkową ilość",IF(OR('Trades'!E35&lt;=0,'Trades'!E35&gt;1000000,ROUND('Trades'!E35,8)&lt;&gt;'Trades'!E35),"Podaj dodatnią początkową ilość",IF('Trades'!F35="","Podaj jednostkę ilości",IF(AND('Trades'!I35&lt;&gt;"OPEN",'Trades'!I35&lt;&gt;"CLOSED"),"Wybierz OPEN lub CLOSED",IF(AND('Trades'!J35&lt;&gt;"NET",'Trades'!J35&lt;&gt;"GROSS"),"Wybierz NET lub GROSS",IF(COUNTIFS('Exits'!$B$9:$B$608,'Trades'!A35,'Exits'!$G$9:$G$608,-1)&gt;0,"Sprawdź powiązane wyjścia",IF(D35&gt;'Trades'!E35,"Zamknięta ilość przekracza początkową",IF(AND('Trades'!I35="OPEN",D35='Trades'!E35),"OPEN jest sprzeczne z zerową pozostałą ilością",IF('Trades'!I35="OPEN","",IF(O35=0,"Dodaj wyjście w Exits",IF(D35&lt;&gt;'Trades'!E35,"CLOSED wymaga zamknięcia całej ilości",IF(AND('Trades'!J35="NET",NOT(ISNUMBER('Trades'!L35))),"Podaj uzgodnione netto całej pozycji",IF(AND('Trades'!J35="NET",'Trades'!K35&lt;&gt;"YES"),"Potwierdź netto całej pozycji",IF(IF('Trades'!J35="NET",IF('Trades'!M35="",FALSE,IF(NOT(ISNUMBER('Trades'!M35)),TRUE,OR('Trades'!M35&lt;0,'Trades'!M35&gt;1000000000,ROUND('Trades'!M35,2)&lt;&gt;'Trades'!M35))),FALSE),"Kwoty: do 2 miejsc po przecinku; wartość bezwzględna wpisu ≤ 1 000 000 000.",IF(IF('Trades'!J35="NET",IF('Trades'!N35="",FALSE,IF(NOT(ISNUMBER('Trades'!N35)),TRUE,OR('Trades'!N35&lt;0,'Trades'!N35&gt;1000000000,ROUND('Trades'!N35,2)&lt;&gt;'Trades'!N35))),FALSE),"Kwoty: do 2 miejsc po przecinku; wartość bezwzględna wpisu ≤ 1 000 000 000.",IF(IF('Trades'!J35="NET",IF('Trades'!O35="",FALSE,IF(NOT(ISNUMBER('Trades'!O35)),TRUE,OR(ABS('Trades'!O35)&gt;1000000000,ROUND('Trades'!O35,2)&lt;&gt;'Trades'!O35))),FALSE),"Kwoty: do 2 miejsc po przecinku; wartość bezwzględna wpisu ≤ 1 000 000 000.",IF(AND('Trades'!J35="GROSS",NOT(ISNUMBER('Trades'!M35))),"Podaj prowizję, także zero",IF(AND('Trades'!J35="GROSS",'Trades'!M35&lt;0),"Prowizja nie może być ujemna",IF(AND('Trades'!J35="GROSS",NOT(ISNUMBER('Trades'!N35))),"Podaj pozostałe opłaty, także zero",IF(AND('Trades'!J35="GROSS",'Trades'!N35&lt;0),"Opłaty nie mogą być ujemne",IF(AND('Trades'!J35="GROSS",NOT(ISNUMBER('Trades'!O35))),"Podaj finansowanie ze znakiem, także zero",IF(AND('Trades'!J35="GROSS",NOT(ISNUMBER(F35))),"Podaj P&amp;L brutto każdego wyjścia",IF(IF('Trades'!J35="NET",OR(ABS('Trades'!L35)&gt;1000000000,ROUND('Trades'!L35,2)&lt;&gt;'Trades'!L35),FALSE),"Kwoty: do 2 miejsc po przecinku; wartość bezwzględna wpisu ≤ 1 000 000 000.",IF(IF('Trades'!J35="GROSS",OR(ABS('Trades'!M35)&gt;1000000000,ABS('Trades'!N35)&gt;1000000000,ABS('Trades'!O35)&gt;1000000000,ROUND('Trades'!M35,2)&lt;&gt;'Trades'!M35,ROUND('Trades'!N35,2)&lt;&gt;'Trades'!N35,ROUND('Trades'!O35,2)&lt;&gt;'Trades'!O35),FALSE),"Kwoty: do 2 miejsc po przecinku; wartość bezwzględna wpisu ≤ 1 000 000 000.",IF(AND('Trades'!G35&lt;&gt;"",OR(NOT(ISNUMBER('Trades'!G35)),'Trades'!G35&lt;=0)),"Podaj dodatnią cenę lub pozostaw puste",IF(AND('Trades'!H35&lt;&gt;"",OR(NOT(ISNUMBER('Trades'!H35)),'Trades'!H35&lt;=0)),"Podaj dodatnią cenę lub pozostaw puste","")))))))))))))))))))))))))))))))))))</x:f>
      </x:c>
      <x:c r="D35" s="31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b.d.",ROUND(SUMIFS('Exits'!$I$9:$I$608,'Exits'!$B$9:$B$608,'Trades'!A35),8)))</x:f>
      </x:c>
      <x:c r="E35" s="32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b.d.",IF(OR(O35=0,COUNTIFS('Exits'!$B$9:$B$608,'Trades'!A35,'Exits'!$G$9:$G$608,-1)&gt;0),"b.d.",_xlfn.MAXIFS('Exits'!$C$9:$C$608,'Exits'!$B$9:$B$608,'Trades'!A35))))</x:f>
      </x:c>
      <x:c r="F35" s="30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b.d.",IF(AND(O35&gt;0,SUMIFS('Exits'!$J$9:$J$608,'Exits'!$B$9:$B$608,'Trades'!A35)=O35),ROUND(SUMIFS('Exits'!$F$9:$F$608,'Exits'!$B$9:$B$608,'Trades'!A35),2),"b.d.")))</x:f>
      </x:c>
      <x:c r="G35" s="30" t="str">
        <x:f>IF(P35=0,"",IF(K35&lt;&gt;1,"b.d.",IF('Trades'!J35="NET",'Trades'!L35,ROUND(F35-'Trades'!M35-'Trades'!N35+'Trades'!O35,2))))</x:f>
      </x:c>
      <x:c r="H35" s="31" t="str">
        <x:f>IF(P35=0,"",IF(N35=1,G35/'Trades'!P35,"b.d."))</x:f>
      </x:c>
      <x:c r="I35" s="33" t="str">
        <x:f>IF(P35=0,"",IF(K35&lt;&gt;1,"Pozycja niezamknięta",IF(NOT(ISNUMBER('Trades'!P35)),"Brak lub błędne ryzyko: dodatnie, ≤ 1 000 000 000, do 2 miejsc po przecinku.",IF(OR('Trades'!P35&lt;=0,'Trades'!P35&gt;1000000000,ROUND('Trades'!P35,2)&lt;&gt;'Trades'!P35),"Brak lub błędne ryzyko: dodatnie, ≤ 1 000 000 000, do 2 miejsc po przecinku.",IF(AND('Trades'!Q35&lt;&gt;"PRICE",'Trades'!Q35&lt;&gt;"ALL_IN"),"Wybierz PRICE lub ALL_IN",IF('Trades'!Q35&lt;&gt;'Summary'!$K$4,"Wybrano inną podstawę","Zapisane"))))))</x:f>
      </x:c>
      <x:c r="J35" s="33" t="str">
        <x:f>IF(P35=0,"",IF('Summary'!$H$6="Sprawdź daty filtra","Sprawdź daty filtra",IF(L35=1,"Uwzględniona",IF(K35=1,"Poza okresem","Nieuwzględniona"))))</x:f>
      </x:c>
      <x:c r="K35" s="29" t="n">
        <x:f>IF(P35=0,0,IF('Trades'!I35="UNSUPPORTED",4,IF(C35&lt;&gt;"",3,IF('Trades'!I35="OPEN",2,1))))</x:f>
        <x:v>0</x:v>
      </x:c>
      <x:c r="L35" s="29" t="n">
        <x:f>IF(OR(K35&lt;&gt;1,'Summary'!$H$6="Sprawdź daty filtra"),0,IF(AND(OR('Summary'!$B$6="",E35&gt;='Summary'!$B$6),OR('Summary'!$E$6="",E35&lt;'Summary'!$E$6+1)),1,0))</x:f>
        <x:v>0</x:v>
      </x:c>
      <x:c r="M35" s="29" t="n">
        <x:f>IF(AND(L35=1,N35=1,'Trades'!Q35='Summary'!$K$4),1,0)</x:f>
        <x:v>0</x:v>
      </x:c>
      <x:c r="N35" s="29" t="n">
        <x:f>IF(K35&lt;&gt;1,0,IF(NOT(ISNUMBER('Trades'!P35)),0,IF(AND('Trades'!P35&gt;0,'Trades'!P35&lt;=1000000000,ROUND('Trades'!P35,2)='Trades'!P35,OR('Trades'!Q35="PRICE",'Trades'!Q35="ALL_IN")),1,0)))</x:f>
        <x:v>0</x:v>
      </x:c>
      <x:c r="O35" s="29" t="n">
        <x:f>IF(P35=0,0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0,COUNTIFS('Exits'!$B$9:$B$608,'Trades'!A35,'Exits'!$K$9:$K$608,1)))</x:f>
        <x:v>0</x:v>
      </x:c>
      <x:c r="P35" s="29" t="n">
        <x:f>IF(COUNTA('Trades'!A35:I35,'Trades'!K35:T35)=0,0,1)</x:f>
        <x:v>0</x:v>
      </x:c>
    </x:row>
    <x:row r="36" ht="52" customHeight="1">
      <x:c r="A36" s="29" t="str">
        <x:f>IF(P36=0,"",IF('Trades'!A36="","[Trades "&amp;ROW()&amp;"]",'Trades'!A36))</x:f>
      </x:c>
      <x:c r="B36" s="33" t="str">
        <x:f>IF(K36=0,"",CHOOSE(K36,"Zamknięta","Otwarta","Niepełna / błędna","Nieobsługiwana"))</x:f>
      </x:c>
      <x:c r="C36" s="33" t="str">
        <x:f>IF(P36=0,"",IF('Trades'!I36="UNSUPPORTED","Dobieranie / odwrócenia nie są obsługiwane",IF('Trades'!A36="","Podaj ID transakcji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ID: tekst zaczynający się od A–Z, do 64 znaków; bez *, ?, ~, =, &lt; i &gt;. Przykład: T-001.",IF(COUNTIFS('Trades'!$A$9:$A$208,'Trades'!A36)&lt;&gt;1,"ID transakcji się powtarza",IF('Trades'!B36="","Podaj instrument",IF(AND('Trades'!C36&lt;&gt;"LONG",'Trades'!C36&lt;&gt;"SHORT"),"Wybierz LONG lub SHORT",IF(NOT(ISNUMBER('Trades'!D36)),"Podaj prawidłowy czas otwarcia",IF(OR('Trades'!D36&lt;1,'Trades'!D36&gt;2958465),"Podaj prawidłowy czas otwarcia",IF(NOT(ISNUMBER('Trades'!E36)),"Podaj dodatnią początkową ilość",IF(OR('Trades'!E36&lt;=0,'Trades'!E36&gt;1000000,ROUND('Trades'!E36,8)&lt;&gt;'Trades'!E36),"Podaj dodatnią początkową ilość",IF('Trades'!F36="","Podaj jednostkę ilości",IF(AND('Trades'!I36&lt;&gt;"OPEN",'Trades'!I36&lt;&gt;"CLOSED"),"Wybierz OPEN lub CLOSED",IF(AND('Trades'!J36&lt;&gt;"NET",'Trades'!J36&lt;&gt;"GROSS"),"Wybierz NET lub GROSS",IF(COUNTIFS('Exits'!$B$9:$B$608,'Trades'!A36,'Exits'!$G$9:$G$608,-1)&gt;0,"Sprawdź powiązane wyjścia",IF(D36&gt;'Trades'!E36,"Zamknięta ilość przekracza początkową",IF(AND('Trades'!I36="OPEN",D36='Trades'!E36),"OPEN jest sprzeczne z zerową pozostałą ilością",IF('Trades'!I36="OPEN","",IF(O36=0,"Dodaj wyjście w Exits",IF(D36&lt;&gt;'Trades'!E36,"CLOSED wymaga zamknięcia całej ilości",IF(AND('Trades'!J36="NET",NOT(ISNUMBER('Trades'!L36))),"Podaj uzgodnione netto całej pozycji",IF(AND('Trades'!J36="NET",'Trades'!K36&lt;&gt;"YES"),"Potwierdź netto całej pozycji",IF(IF('Trades'!J36="NET",IF('Trades'!M36="",FALSE,IF(NOT(ISNUMBER('Trades'!M36)),TRUE,OR('Trades'!M36&lt;0,'Trades'!M36&gt;1000000000,ROUND('Trades'!M36,2)&lt;&gt;'Trades'!M36))),FALSE),"Kwoty: do 2 miejsc po przecinku; wartość bezwzględna wpisu ≤ 1 000 000 000.",IF(IF('Trades'!J36="NET",IF('Trades'!N36="",FALSE,IF(NOT(ISNUMBER('Trades'!N36)),TRUE,OR('Trades'!N36&lt;0,'Trades'!N36&gt;1000000000,ROUND('Trades'!N36,2)&lt;&gt;'Trades'!N36))),FALSE),"Kwoty: do 2 miejsc po przecinku; wartość bezwzględna wpisu ≤ 1 000 000 000.",IF(IF('Trades'!J36="NET",IF('Trades'!O36="",FALSE,IF(NOT(ISNUMBER('Trades'!O36)),TRUE,OR(ABS('Trades'!O36)&gt;1000000000,ROUND('Trades'!O36,2)&lt;&gt;'Trades'!O36))),FALSE),"Kwoty: do 2 miejsc po przecinku; wartość bezwzględna wpisu ≤ 1 000 000 000.",IF(AND('Trades'!J36="GROSS",NOT(ISNUMBER('Trades'!M36))),"Podaj prowizję, także zero",IF(AND('Trades'!J36="GROSS",'Trades'!M36&lt;0),"Prowizja nie może być ujemna",IF(AND('Trades'!J36="GROSS",NOT(ISNUMBER('Trades'!N36))),"Podaj pozostałe opłaty, także zero",IF(AND('Trades'!J36="GROSS",'Trades'!N36&lt;0),"Opłaty nie mogą być ujemne",IF(AND('Trades'!J36="GROSS",NOT(ISNUMBER('Trades'!O36))),"Podaj finansowanie ze znakiem, także zero",IF(AND('Trades'!J36="GROSS",NOT(ISNUMBER(F36))),"Podaj P&amp;L brutto każdego wyjścia",IF(IF('Trades'!J36="NET",OR(ABS('Trades'!L36)&gt;1000000000,ROUND('Trades'!L36,2)&lt;&gt;'Trades'!L36),FALSE),"Kwoty: do 2 miejsc po przecinku; wartość bezwzględna wpisu ≤ 1 000 000 000.",IF(IF('Trades'!J36="GROSS",OR(ABS('Trades'!M36)&gt;1000000000,ABS('Trades'!N36)&gt;1000000000,ABS('Trades'!O36)&gt;1000000000,ROUND('Trades'!M36,2)&lt;&gt;'Trades'!M36,ROUND('Trades'!N36,2)&lt;&gt;'Trades'!N36,ROUND('Trades'!O36,2)&lt;&gt;'Trades'!O36),FALSE),"Kwoty: do 2 miejsc po przecinku; wartość bezwzględna wpisu ≤ 1 000 000 000.",IF(AND('Trades'!G36&lt;&gt;"",OR(NOT(ISNUMBER('Trades'!G36)),'Trades'!G36&lt;=0)),"Podaj dodatnią cenę lub pozostaw puste",IF(AND('Trades'!H36&lt;&gt;"",OR(NOT(ISNUMBER('Trades'!H36)),'Trades'!H36&lt;=0)),"Podaj dodatnią cenę lub pozostaw puste","")))))))))))))))))))))))))))))))))))</x:f>
      </x:c>
      <x:c r="D36" s="31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b.d.",ROUND(SUMIFS('Exits'!$I$9:$I$608,'Exits'!$B$9:$B$608,'Trades'!A36),8)))</x:f>
      </x:c>
      <x:c r="E36" s="32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b.d.",IF(OR(O36=0,COUNTIFS('Exits'!$B$9:$B$608,'Trades'!A36,'Exits'!$G$9:$G$608,-1)&gt;0),"b.d.",_xlfn.MAXIFS('Exits'!$C$9:$C$608,'Exits'!$B$9:$B$608,'Trades'!A36))))</x:f>
      </x:c>
      <x:c r="F36" s="30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b.d.",IF(AND(O36&gt;0,SUMIFS('Exits'!$J$9:$J$608,'Exits'!$B$9:$B$608,'Trades'!A36)=O36),ROUND(SUMIFS('Exits'!$F$9:$F$608,'Exits'!$B$9:$B$608,'Trades'!A36),2),"b.d.")))</x:f>
      </x:c>
      <x:c r="G36" s="30" t="str">
        <x:f>IF(P36=0,"",IF(K36&lt;&gt;1,"b.d.",IF('Trades'!J36="NET",'Trades'!L36,ROUND(F36-'Trades'!M36-'Trades'!N36+'Trades'!O36,2))))</x:f>
      </x:c>
      <x:c r="H36" s="31" t="str">
        <x:f>IF(P36=0,"",IF(N36=1,G36/'Trades'!P36,"b.d."))</x:f>
      </x:c>
      <x:c r="I36" s="33" t="str">
        <x:f>IF(P36=0,"",IF(K36&lt;&gt;1,"Pozycja niezamknięta",IF(NOT(ISNUMBER('Trades'!P36)),"Brak lub błędne ryzyko: dodatnie, ≤ 1 000 000 000, do 2 miejsc po przecinku.",IF(OR('Trades'!P36&lt;=0,'Trades'!P36&gt;1000000000,ROUND('Trades'!P36,2)&lt;&gt;'Trades'!P36),"Brak lub błędne ryzyko: dodatnie, ≤ 1 000 000 000, do 2 miejsc po przecinku.",IF(AND('Trades'!Q36&lt;&gt;"PRICE",'Trades'!Q36&lt;&gt;"ALL_IN"),"Wybierz PRICE lub ALL_IN",IF('Trades'!Q36&lt;&gt;'Summary'!$K$4,"Wybrano inną podstawę","Zapisane"))))))</x:f>
      </x:c>
      <x:c r="J36" s="33" t="str">
        <x:f>IF(P36=0,"",IF('Summary'!$H$6="Sprawdź daty filtra","Sprawdź daty filtra",IF(L36=1,"Uwzględniona",IF(K36=1,"Poza okresem","Nieuwzględniona"))))</x:f>
      </x:c>
      <x:c r="K36" s="29" t="n">
        <x:f>IF(P36=0,0,IF('Trades'!I36="UNSUPPORTED",4,IF(C36&lt;&gt;"",3,IF('Trades'!I36="OPEN",2,1))))</x:f>
        <x:v>0</x:v>
      </x:c>
      <x:c r="L36" s="29" t="n">
        <x:f>IF(OR(K36&lt;&gt;1,'Summary'!$H$6="Sprawdź daty filtra"),0,IF(AND(OR('Summary'!$B$6="",E36&gt;='Summary'!$B$6),OR('Summary'!$E$6="",E36&lt;'Summary'!$E$6+1)),1,0))</x:f>
        <x:v>0</x:v>
      </x:c>
      <x:c r="M36" s="29" t="n">
        <x:f>IF(AND(L36=1,N36=1,'Trades'!Q36='Summary'!$K$4),1,0)</x:f>
        <x:v>0</x:v>
      </x:c>
      <x:c r="N36" s="29" t="n">
        <x:f>IF(K36&lt;&gt;1,0,IF(NOT(ISNUMBER('Trades'!P36)),0,IF(AND('Trades'!P36&gt;0,'Trades'!P36&lt;=1000000000,ROUND('Trades'!P36,2)='Trades'!P36,OR('Trades'!Q36="PRICE",'Trades'!Q36="ALL_IN")),1,0)))</x:f>
        <x:v>0</x:v>
      </x:c>
      <x:c r="O36" s="29" t="n">
        <x:f>IF(P36=0,0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0,COUNTIFS('Exits'!$B$9:$B$608,'Trades'!A36,'Exits'!$K$9:$K$608,1)))</x:f>
        <x:v>0</x:v>
      </x:c>
      <x:c r="P36" s="29" t="n">
        <x:f>IF(COUNTA('Trades'!A36:I36,'Trades'!K36:T36)=0,0,1)</x:f>
        <x:v>0</x:v>
      </x:c>
    </x:row>
    <x:row r="37" ht="52" customHeight="1">
      <x:c r="A37" s="29" t="str">
        <x:f>IF(P37=0,"",IF('Trades'!A37="","[Trades "&amp;ROW()&amp;"]",'Trades'!A37))</x:f>
      </x:c>
      <x:c r="B37" s="33" t="str">
        <x:f>IF(K37=0,"",CHOOSE(K37,"Zamknięta","Otwarta","Niepełna / błędna","Nieobsługiwana"))</x:f>
      </x:c>
      <x:c r="C37" s="33" t="str">
        <x:f>IF(P37=0,"",IF('Trades'!I37="UNSUPPORTED","Dobieranie / odwrócenia nie są obsługiwane",IF('Trades'!A37="","Podaj ID transakcji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ID: tekst zaczynający się od A–Z, do 64 znaków; bez *, ?, ~, =, &lt; i &gt;. Przykład: T-001.",IF(COUNTIFS('Trades'!$A$9:$A$208,'Trades'!A37)&lt;&gt;1,"ID transakcji się powtarza",IF('Trades'!B37="","Podaj instrument",IF(AND('Trades'!C37&lt;&gt;"LONG",'Trades'!C37&lt;&gt;"SHORT"),"Wybierz LONG lub SHORT",IF(NOT(ISNUMBER('Trades'!D37)),"Podaj prawidłowy czas otwarcia",IF(OR('Trades'!D37&lt;1,'Trades'!D37&gt;2958465),"Podaj prawidłowy czas otwarcia",IF(NOT(ISNUMBER('Trades'!E37)),"Podaj dodatnią początkową ilość",IF(OR('Trades'!E37&lt;=0,'Trades'!E37&gt;1000000,ROUND('Trades'!E37,8)&lt;&gt;'Trades'!E37),"Podaj dodatnią początkową ilość",IF('Trades'!F37="","Podaj jednostkę ilości",IF(AND('Trades'!I37&lt;&gt;"OPEN",'Trades'!I37&lt;&gt;"CLOSED"),"Wybierz OPEN lub CLOSED",IF(AND('Trades'!J37&lt;&gt;"NET",'Trades'!J37&lt;&gt;"GROSS"),"Wybierz NET lub GROSS",IF(COUNTIFS('Exits'!$B$9:$B$608,'Trades'!A37,'Exits'!$G$9:$G$608,-1)&gt;0,"Sprawdź powiązane wyjścia",IF(D37&gt;'Trades'!E37,"Zamknięta ilość przekracza początkową",IF(AND('Trades'!I37="OPEN",D37='Trades'!E37),"OPEN jest sprzeczne z zerową pozostałą ilością",IF('Trades'!I37="OPEN","",IF(O37=0,"Dodaj wyjście w Exits",IF(D37&lt;&gt;'Trades'!E37,"CLOSED wymaga zamknięcia całej ilości",IF(AND('Trades'!J37="NET",NOT(ISNUMBER('Trades'!L37))),"Podaj uzgodnione netto całej pozycji",IF(AND('Trades'!J37="NET",'Trades'!K37&lt;&gt;"YES"),"Potwierdź netto całej pozycji",IF(IF('Trades'!J37="NET",IF('Trades'!M37="",FALSE,IF(NOT(ISNUMBER('Trades'!M37)),TRUE,OR('Trades'!M37&lt;0,'Trades'!M37&gt;1000000000,ROUND('Trades'!M37,2)&lt;&gt;'Trades'!M37))),FALSE),"Kwoty: do 2 miejsc po przecinku; wartość bezwzględna wpisu ≤ 1 000 000 000.",IF(IF('Trades'!J37="NET",IF('Trades'!N37="",FALSE,IF(NOT(ISNUMBER('Trades'!N37)),TRUE,OR('Trades'!N37&lt;0,'Trades'!N37&gt;1000000000,ROUND('Trades'!N37,2)&lt;&gt;'Trades'!N37))),FALSE),"Kwoty: do 2 miejsc po przecinku; wartość bezwzględna wpisu ≤ 1 000 000 000.",IF(IF('Trades'!J37="NET",IF('Trades'!O37="",FALSE,IF(NOT(ISNUMBER('Trades'!O37)),TRUE,OR(ABS('Trades'!O37)&gt;1000000000,ROUND('Trades'!O37,2)&lt;&gt;'Trades'!O37))),FALSE),"Kwoty: do 2 miejsc po przecinku; wartość bezwzględna wpisu ≤ 1 000 000 000.",IF(AND('Trades'!J37="GROSS",NOT(ISNUMBER('Trades'!M37))),"Podaj prowizję, także zero",IF(AND('Trades'!J37="GROSS",'Trades'!M37&lt;0),"Prowizja nie może być ujemna",IF(AND('Trades'!J37="GROSS",NOT(ISNUMBER('Trades'!N37))),"Podaj pozostałe opłaty, także zero",IF(AND('Trades'!J37="GROSS",'Trades'!N37&lt;0),"Opłaty nie mogą być ujemne",IF(AND('Trades'!J37="GROSS",NOT(ISNUMBER('Trades'!O37))),"Podaj finansowanie ze znakiem, także zero",IF(AND('Trades'!J37="GROSS",NOT(ISNUMBER(F37))),"Podaj P&amp;L brutto każdego wyjścia",IF(IF('Trades'!J37="NET",OR(ABS('Trades'!L37)&gt;1000000000,ROUND('Trades'!L37,2)&lt;&gt;'Trades'!L37),FALSE),"Kwoty: do 2 miejsc po przecinku; wartość bezwzględna wpisu ≤ 1 000 000 000.",IF(IF('Trades'!J37="GROSS",OR(ABS('Trades'!M37)&gt;1000000000,ABS('Trades'!N37)&gt;1000000000,ABS('Trades'!O37)&gt;1000000000,ROUND('Trades'!M37,2)&lt;&gt;'Trades'!M37,ROUND('Trades'!N37,2)&lt;&gt;'Trades'!N37,ROUND('Trades'!O37,2)&lt;&gt;'Trades'!O37),FALSE),"Kwoty: do 2 miejsc po przecinku; wartość bezwzględna wpisu ≤ 1 000 000 000.",IF(AND('Trades'!G37&lt;&gt;"",OR(NOT(ISNUMBER('Trades'!G37)),'Trades'!G37&lt;=0)),"Podaj dodatnią cenę lub pozostaw puste",IF(AND('Trades'!H37&lt;&gt;"",OR(NOT(ISNUMBER('Trades'!H37)),'Trades'!H37&lt;=0)),"Podaj dodatnią cenę lub pozostaw puste","")))))))))))))))))))))))))))))))))))</x:f>
      </x:c>
      <x:c r="D37" s="31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b.d.",ROUND(SUMIFS('Exits'!$I$9:$I$608,'Exits'!$B$9:$B$608,'Trades'!A37),8)))</x:f>
      </x:c>
      <x:c r="E37" s="32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b.d.",IF(OR(O37=0,COUNTIFS('Exits'!$B$9:$B$608,'Trades'!A37,'Exits'!$G$9:$G$608,-1)&gt;0),"b.d.",_xlfn.MAXIFS('Exits'!$C$9:$C$608,'Exits'!$B$9:$B$608,'Trades'!A37))))</x:f>
      </x:c>
      <x:c r="F37" s="30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b.d.",IF(AND(O37&gt;0,SUMIFS('Exits'!$J$9:$J$608,'Exits'!$B$9:$B$608,'Trades'!A37)=O37),ROUND(SUMIFS('Exits'!$F$9:$F$608,'Exits'!$B$9:$B$608,'Trades'!A37),2),"b.d.")))</x:f>
      </x:c>
      <x:c r="G37" s="30" t="str">
        <x:f>IF(P37=0,"",IF(K37&lt;&gt;1,"b.d.",IF('Trades'!J37="NET",'Trades'!L37,ROUND(F37-'Trades'!M37-'Trades'!N37+'Trades'!O37,2))))</x:f>
      </x:c>
      <x:c r="H37" s="31" t="str">
        <x:f>IF(P37=0,"",IF(N37=1,G37/'Trades'!P37,"b.d."))</x:f>
      </x:c>
      <x:c r="I37" s="33" t="str">
        <x:f>IF(P37=0,"",IF(K37&lt;&gt;1,"Pozycja niezamknięta",IF(NOT(ISNUMBER('Trades'!P37)),"Brak lub błędne ryzyko: dodatnie, ≤ 1 000 000 000, do 2 miejsc po przecinku.",IF(OR('Trades'!P37&lt;=0,'Trades'!P37&gt;1000000000,ROUND('Trades'!P37,2)&lt;&gt;'Trades'!P37),"Brak lub błędne ryzyko: dodatnie, ≤ 1 000 000 000, do 2 miejsc po przecinku.",IF(AND('Trades'!Q37&lt;&gt;"PRICE",'Trades'!Q37&lt;&gt;"ALL_IN"),"Wybierz PRICE lub ALL_IN",IF('Trades'!Q37&lt;&gt;'Summary'!$K$4,"Wybrano inną podstawę","Zapisane"))))))</x:f>
      </x:c>
      <x:c r="J37" s="33" t="str">
        <x:f>IF(P37=0,"",IF('Summary'!$H$6="Sprawdź daty filtra","Sprawdź daty filtra",IF(L37=1,"Uwzględniona",IF(K37=1,"Poza okresem","Nieuwzględniona"))))</x:f>
      </x:c>
      <x:c r="K37" s="29" t="n">
        <x:f>IF(P37=0,0,IF('Trades'!I37="UNSUPPORTED",4,IF(C37&lt;&gt;"",3,IF('Trades'!I37="OPEN",2,1))))</x:f>
        <x:v>0</x:v>
      </x:c>
      <x:c r="L37" s="29" t="n">
        <x:f>IF(OR(K37&lt;&gt;1,'Summary'!$H$6="Sprawdź daty filtra"),0,IF(AND(OR('Summary'!$B$6="",E37&gt;='Summary'!$B$6),OR('Summary'!$E$6="",E37&lt;'Summary'!$E$6+1)),1,0))</x:f>
        <x:v>0</x:v>
      </x:c>
      <x:c r="M37" s="29" t="n">
        <x:f>IF(AND(L37=1,N37=1,'Trades'!Q37='Summary'!$K$4),1,0)</x:f>
        <x:v>0</x:v>
      </x:c>
      <x:c r="N37" s="29" t="n">
        <x:f>IF(K37&lt;&gt;1,0,IF(NOT(ISNUMBER('Trades'!P37)),0,IF(AND('Trades'!P37&gt;0,'Trades'!P37&lt;=1000000000,ROUND('Trades'!P37,2)='Trades'!P37,OR('Trades'!Q37="PRICE",'Trades'!Q37="ALL_IN")),1,0)))</x:f>
        <x:v>0</x:v>
      </x:c>
      <x:c r="O37" s="29" t="n">
        <x:f>IF(P37=0,0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0,COUNTIFS('Exits'!$B$9:$B$608,'Trades'!A37,'Exits'!$K$9:$K$608,1)))</x:f>
        <x:v>0</x:v>
      </x:c>
      <x:c r="P37" s="29" t="n">
        <x:f>IF(COUNTA('Trades'!A37:I37,'Trades'!K37:T37)=0,0,1)</x:f>
        <x:v>0</x:v>
      </x:c>
    </x:row>
    <x:row r="38" ht="52" customHeight="1">
      <x:c r="A38" s="29" t="str">
        <x:f>IF(P38=0,"",IF('Trades'!A38="","[Trades "&amp;ROW()&amp;"]",'Trades'!A38))</x:f>
      </x:c>
      <x:c r="B38" s="33" t="str">
        <x:f>IF(K38=0,"",CHOOSE(K38,"Zamknięta","Otwarta","Niepełna / błędna","Nieobsługiwana"))</x:f>
      </x:c>
      <x:c r="C38" s="33" t="str">
        <x:f>IF(P38=0,"",IF('Trades'!I38="UNSUPPORTED","Dobieranie / odwrócenia nie są obsługiwane",IF('Trades'!A38="","Podaj ID transakcji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ID: tekst zaczynający się od A–Z, do 64 znaków; bez *, ?, ~, =, &lt; i &gt;. Przykład: T-001.",IF(COUNTIFS('Trades'!$A$9:$A$208,'Trades'!A38)&lt;&gt;1,"ID transakcji się powtarza",IF('Trades'!B38="","Podaj instrument",IF(AND('Trades'!C38&lt;&gt;"LONG",'Trades'!C38&lt;&gt;"SHORT"),"Wybierz LONG lub SHORT",IF(NOT(ISNUMBER('Trades'!D38)),"Podaj prawidłowy czas otwarcia",IF(OR('Trades'!D38&lt;1,'Trades'!D38&gt;2958465),"Podaj prawidłowy czas otwarcia",IF(NOT(ISNUMBER('Trades'!E38)),"Podaj dodatnią początkową ilość",IF(OR('Trades'!E38&lt;=0,'Trades'!E38&gt;1000000,ROUND('Trades'!E38,8)&lt;&gt;'Trades'!E38),"Podaj dodatnią początkową ilość",IF('Trades'!F38="","Podaj jednostkę ilości",IF(AND('Trades'!I38&lt;&gt;"OPEN",'Trades'!I38&lt;&gt;"CLOSED"),"Wybierz OPEN lub CLOSED",IF(AND('Trades'!J38&lt;&gt;"NET",'Trades'!J38&lt;&gt;"GROSS"),"Wybierz NET lub GROSS",IF(COUNTIFS('Exits'!$B$9:$B$608,'Trades'!A38,'Exits'!$G$9:$G$608,-1)&gt;0,"Sprawdź powiązane wyjścia",IF(D38&gt;'Trades'!E38,"Zamknięta ilość przekracza początkową",IF(AND('Trades'!I38="OPEN",D38='Trades'!E38),"OPEN jest sprzeczne z zerową pozostałą ilością",IF('Trades'!I38="OPEN","",IF(O38=0,"Dodaj wyjście w Exits",IF(D38&lt;&gt;'Trades'!E38,"CLOSED wymaga zamknięcia całej ilości",IF(AND('Trades'!J38="NET",NOT(ISNUMBER('Trades'!L38))),"Podaj uzgodnione netto całej pozycji",IF(AND('Trades'!J38="NET",'Trades'!K38&lt;&gt;"YES"),"Potwierdź netto całej pozycji",IF(IF('Trades'!J38="NET",IF('Trades'!M38="",FALSE,IF(NOT(ISNUMBER('Trades'!M38)),TRUE,OR('Trades'!M38&lt;0,'Trades'!M38&gt;1000000000,ROUND('Trades'!M38,2)&lt;&gt;'Trades'!M38))),FALSE),"Kwoty: do 2 miejsc po przecinku; wartość bezwzględna wpisu ≤ 1 000 000 000.",IF(IF('Trades'!J38="NET",IF('Trades'!N38="",FALSE,IF(NOT(ISNUMBER('Trades'!N38)),TRUE,OR('Trades'!N38&lt;0,'Trades'!N38&gt;1000000000,ROUND('Trades'!N38,2)&lt;&gt;'Trades'!N38))),FALSE),"Kwoty: do 2 miejsc po przecinku; wartość bezwzględna wpisu ≤ 1 000 000 000.",IF(IF('Trades'!J38="NET",IF('Trades'!O38="",FALSE,IF(NOT(ISNUMBER('Trades'!O38)),TRUE,OR(ABS('Trades'!O38)&gt;1000000000,ROUND('Trades'!O38,2)&lt;&gt;'Trades'!O38))),FALSE),"Kwoty: do 2 miejsc po przecinku; wartość bezwzględna wpisu ≤ 1 000 000 000.",IF(AND('Trades'!J38="GROSS",NOT(ISNUMBER('Trades'!M38))),"Podaj prowizję, także zero",IF(AND('Trades'!J38="GROSS",'Trades'!M38&lt;0),"Prowizja nie może być ujemna",IF(AND('Trades'!J38="GROSS",NOT(ISNUMBER('Trades'!N38))),"Podaj pozostałe opłaty, także zero",IF(AND('Trades'!J38="GROSS",'Trades'!N38&lt;0),"Opłaty nie mogą być ujemne",IF(AND('Trades'!J38="GROSS",NOT(ISNUMBER('Trades'!O38))),"Podaj finansowanie ze znakiem, także zero",IF(AND('Trades'!J38="GROSS",NOT(ISNUMBER(F38))),"Podaj P&amp;L brutto każdego wyjścia",IF(IF('Trades'!J38="NET",OR(ABS('Trades'!L38)&gt;1000000000,ROUND('Trades'!L38,2)&lt;&gt;'Trades'!L38),FALSE),"Kwoty: do 2 miejsc po przecinku; wartość bezwzględna wpisu ≤ 1 000 000 000.",IF(IF('Trades'!J38="GROSS",OR(ABS('Trades'!M38)&gt;1000000000,ABS('Trades'!N38)&gt;1000000000,ABS('Trades'!O38)&gt;1000000000,ROUND('Trades'!M38,2)&lt;&gt;'Trades'!M38,ROUND('Trades'!N38,2)&lt;&gt;'Trades'!N38,ROUND('Trades'!O38,2)&lt;&gt;'Trades'!O38),FALSE),"Kwoty: do 2 miejsc po przecinku; wartość bezwzględna wpisu ≤ 1 000 000 000.",IF(AND('Trades'!G38&lt;&gt;"",OR(NOT(ISNUMBER('Trades'!G38)),'Trades'!G38&lt;=0)),"Podaj dodatnią cenę lub pozostaw puste",IF(AND('Trades'!H38&lt;&gt;"",OR(NOT(ISNUMBER('Trades'!H38)),'Trades'!H38&lt;=0)),"Podaj dodatnią cenę lub pozostaw puste","")))))))))))))))))))))))))))))))))))</x:f>
      </x:c>
      <x:c r="D38" s="31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b.d.",ROUND(SUMIFS('Exits'!$I$9:$I$608,'Exits'!$B$9:$B$608,'Trades'!A38),8)))</x:f>
      </x:c>
      <x:c r="E38" s="32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b.d.",IF(OR(O38=0,COUNTIFS('Exits'!$B$9:$B$608,'Trades'!A38,'Exits'!$G$9:$G$608,-1)&gt;0),"b.d.",_xlfn.MAXIFS('Exits'!$C$9:$C$608,'Exits'!$B$9:$B$608,'Trades'!A38))))</x:f>
      </x:c>
      <x:c r="F38" s="30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b.d.",IF(AND(O38&gt;0,SUMIFS('Exits'!$J$9:$J$608,'Exits'!$B$9:$B$608,'Trades'!A38)=O38),ROUND(SUMIFS('Exits'!$F$9:$F$608,'Exits'!$B$9:$B$608,'Trades'!A38),2),"b.d.")))</x:f>
      </x:c>
      <x:c r="G38" s="30" t="str">
        <x:f>IF(P38=0,"",IF(K38&lt;&gt;1,"b.d.",IF('Trades'!J38="NET",'Trades'!L38,ROUND(F38-'Trades'!M38-'Trades'!N38+'Trades'!O38,2))))</x:f>
      </x:c>
      <x:c r="H38" s="31" t="str">
        <x:f>IF(P38=0,"",IF(N38=1,G38/'Trades'!P38,"b.d."))</x:f>
      </x:c>
      <x:c r="I38" s="33" t="str">
        <x:f>IF(P38=0,"",IF(K38&lt;&gt;1,"Pozycja niezamknięta",IF(NOT(ISNUMBER('Trades'!P38)),"Brak lub błędne ryzyko: dodatnie, ≤ 1 000 000 000, do 2 miejsc po przecinku.",IF(OR('Trades'!P38&lt;=0,'Trades'!P38&gt;1000000000,ROUND('Trades'!P38,2)&lt;&gt;'Trades'!P38),"Brak lub błędne ryzyko: dodatnie, ≤ 1 000 000 000, do 2 miejsc po przecinku.",IF(AND('Trades'!Q38&lt;&gt;"PRICE",'Trades'!Q38&lt;&gt;"ALL_IN"),"Wybierz PRICE lub ALL_IN",IF('Trades'!Q38&lt;&gt;'Summary'!$K$4,"Wybrano inną podstawę","Zapisane"))))))</x:f>
      </x:c>
      <x:c r="J38" s="33" t="str">
        <x:f>IF(P38=0,"",IF('Summary'!$H$6="Sprawdź daty filtra","Sprawdź daty filtra",IF(L38=1,"Uwzględniona",IF(K38=1,"Poza okresem","Nieuwzględniona"))))</x:f>
      </x:c>
      <x:c r="K38" s="29" t="n">
        <x:f>IF(P38=0,0,IF('Trades'!I38="UNSUPPORTED",4,IF(C38&lt;&gt;"",3,IF('Trades'!I38="OPEN",2,1))))</x:f>
        <x:v>0</x:v>
      </x:c>
      <x:c r="L38" s="29" t="n">
        <x:f>IF(OR(K38&lt;&gt;1,'Summary'!$H$6="Sprawdź daty filtra"),0,IF(AND(OR('Summary'!$B$6="",E38&gt;='Summary'!$B$6),OR('Summary'!$E$6="",E38&lt;'Summary'!$E$6+1)),1,0))</x:f>
        <x:v>0</x:v>
      </x:c>
      <x:c r="M38" s="29" t="n">
        <x:f>IF(AND(L38=1,N38=1,'Trades'!Q38='Summary'!$K$4),1,0)</x:f>
        <x:v>0</x:v>
      </x:c>
      <x:c r="N38" s="29" t="n">
        <x:f>IF(K38&lt;&gt;1,0,IF(NOT(ISNUMBER('Trades'!P38)),0,IF(AND('Trades'!P38&gt;0,'Trades'!P38&lt;=1000000000,ROUND('Trades'!P38,2)='Trades'!P38,OR('Trades'!Q38="PRICE",'Trades'!Q38="ALL_IN")),1,0)))</x:f>
        <x:v>0</x:v>
      </x:c>
      <x:c r="O38" s="29" t="n">
        <x:f>IF(P38=0,0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0,COUNTIFS('Exits'!$B$9:$B$608,'Trades'!A38,'Exits'!$K$9:$K$608,1)))</x:f>
        <x:v>0</x:v>
      </x:c>
      <x:c r="P38" s="29" t="n">
        <x:f>IF(COUNTA('Trades'!A38:I38,'Trades'!K38:T38)=0,0,1)</x:f>
        <x:v>0</x:v>
      </x:c>
    </x:row>
    <x:row r="39" ht="52" customHeight="1">
      <x:c r="A39" s="29" t="str">
        <x:f>IF(P39=0,"",IF('Trades'!A39="","[Trades "&amp;ROW()&amp;"]",'Trades'!A39))</x:f>
      </x:c>
      <x:c r="B39" s="33" t="str">
        <x:f>IF(K39=0,"",CHOOSE(K39,"Zamknięta","Otwarta","Niepełna / błędna","Nieobsługiwana"))</x:f>
      </x:c>
      <x:c r="C39" s="33" t="str">
        <x:f>IF(P39=0,"",IF('Trades'!I39="UNSUPPORTED","Dobieranie / odwrócenia nie są obsługiwane",IF('Trades'!A39="","Podaj ID transakcji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ID: tekst zaczynający się od A–Z, do 64 znaków; bez *, ?, ~, =, &lt; i &gt;. Przykład: T-001.",IF(COUNTIFS('Trades'!$A$9:$A$208,'Trades'!A39)&lt;&gt;1,"ID transakcji się powtarza",IF('Trades'!B39="","Podaj instrument",IF(AND('Trades'!C39&lt;&gt;"LONG",'Trades'!C39&lt;&gt;"SHORT"),"Wybierz LONG lub SHORT",IF(NOT(ISNUMBER('Trades'!D39)),"Podaj prawidłowy czas otwarcia",IF(OR('Trades'!D39&lt;1,'Trades'!D39&gt;2958465),"Podaj prawidłowy czas otwarcia",IF(NOT(ISNUMBER('Trades'!E39)),"Podaj dodatnią początkową ilość",IF(OR('Trades'!E39&lt;=0,'Trades'!E39&gt;1000000,ROUND('Trades'!E39,8)&lt;&gt;'Trades'!E39),"Podaj dodatnią początkową ilość",IF('Trades'!F39="","Podaj jednostkę ilości",IF(AND('Trades'!I39&lt;&gt;"OPEN",'Trades'!I39&lt;&gt;"CLOSED"),"Wybierz OPEN lub CLOSED",IF(AND('Trades'!J39&lt;&gt;"NET",'Trades'!J39&lt;&gt;"GROSS"),"Wybierz NET lub GROSS",IF(COUNTIFS('Exits'!$B$9:$B$608,'Trades'!A39,'Exits'!$G$9:$G$608,-1)&gt;0,"Sprawdź powiązane wyjścia",IF(D39&gt;'Trades'!E39,"Zamknięta ilość przekracza początkową",IF(AND('Trades'!I39="OPEN",D39='Trades'!E39),"OPEN jest sprzeczne z zerową pozostałą ilością",IF('Trades'!I39="OPEN","",IF(O39=0,"Dodaj wyjście w Exits",IF(D39&lt;&gt;'Trades'!E39,"CLOSED wymaga zamknięcia całej ilości",IF(AND('Trades'!J39="NET",NOT(ISNUMBER('Trades'!L39))),"Podaj uzgodnione netto całej pozycji",IF(AND('Trades'!J39="NET",'Trades'!K39&lt;&gt;"YES"),"Potwierdź netto całej pozycji",IF(IF('Trades'!J39="NET",IF('Trades'!M39="",FALSE,IF(NOT(ISNUMBER('Trades'!M39)),TRUE,OR('Trades'!M39&lt;0,'Trades'!M39&gt;1000000000,ROUND('Trades'!M39,2)&lt;&gt;'Trades'!M39))),FALSE),"Kwoty: do 2 miejsc po przecinku; wartość bezwzględna wpisu ≤ 1 000 000 000.",IF(IF('Trades'!J39="NET",IF('Trades'!N39="",FALSE,IF(NOT(ISNUMBER('Trades'!N39)),TRUE,OR('Trades'!N39&lt;0,'Trades'!N39&gt;1000000000,ROUND('Trades'!N39,2)&lt;&gt;'Trades'!N39))),FALSE),"Kwoty: do 2 miejsc po przecinku; wartość bezwzględna wpisu ≤ 1 000 000 000.",IF(IF('Trades'!J39="NET",IF('Trades'!O39="",FALSE,IF(NOT(ISNUMBER('Trades'!O39)),TRUE,OR(ABS('Trades'!O39)&gt;1000000000,ROUND('Trades'!O39,2)&lt;&gt;'Trades'!O39))),FALSE),"Kwoty: do 2 miejsc po przecinku; wartość bezwzględna wpisu ≤ 1 000 000 000.",IF(AND('Trades'!J39="GROSS",NOT(ISNUMBER('Trades'!M39))),"Podaj prowizję, także zero",IF(AND('Trades'!J39="GROSS",'Trades'!M39&lt;0),"Prowizja nie może być ujemna",IF(AND('Trades'!J39="GROSS",NOT(ISNUMBER('Trades'!N39))),"Podaj pozostałe opłaty, także zero",IF(AND('Trades'!J39="GROSS",'Trades'!N39&lt;0),"Opłaty nie mogą być ujemne",IF(AND('Trades'!J39="GROSS",NOT(ISNUMBER('Trades'!O39))),"Podaj finansowanie ze znakiem, także zero",IF(AND('Trades'!J39="GROSS",NOT(ISNUMBER(F39))),"Podaj P&amp;L brutto każdego wyjścia",IF(IF('Trades'!J39="NET",OR(ABS('Trades'!L39)&gt;1000000000,ROUND('Trades'!L39,2)&lt;&gt;'Trades'!L39),FALSE),"Kwoty: do 2 miejsc po przecinku; wartość bezwzględna wpisu ≤ 1 000 000 000.",IF(IF('Trades'!J39="GROSS",OR(ABS('Trades'!M39)&gt;1000000000,ABS('Trades'!N39)&gt;1000000000,ABS('Trades'!O39)&gt;1000000000,ROUND('Trades'!M39,2)&lt;&gt;'Trades'!M39,ROUND('Trades'!N39,2)&lt;&gt;'Trades'!N39,ROUND('Trades'!O39,2)&lt;&gt;'Trades'!O39),FALSE),"Kwoty: do 2 miejsc po przecinku; wartość bezwzględna wpisu ≤ 1 000 000 000.",IF(AND('Trades'!G39&lt;&gt;"",OR(NOT(ISNUMBER('Trades'!G39)),'Trades'!G39&lt;=0)),"Podaj dodatnią cenę lub pozostaw puste",IF(AND('Trades'!H39&lt;&gt;"",OR(NOT(ISNUMBER('Trades'!H39)),'Trades'!H39&lt;=0)),"Podaj dodatnią cenę lub pozostaw puste","")))))))))))))))))))))))))))))))))))</x:f>
      </x:c>
      <x:c r="D39" s="31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b.d.",ROUND(SUMIFS('Exits'!$I$9:$I$608,'Exits'!$B$9:$B$608,'Trades'!A39),8)))</x:f>
      </x:c>
      <x:c r="E39" s="32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b.d.",IF(OR(O39=0,COUNTIFS('Exits'!$B$9:$B$608,'Trades'!A39,'Exits'!$G$9:$G$608,-1)&gt;0),"b.d.",_xlfn.MAXIFS('Exits'!$C$9:$C$608,'Exits'!$B$9:$B$608,'Trades'!A39))))</x:f>
      </x:c>
      <x:c r="F39" s="30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b.d.",IF(AND(O39&gt;0,SUMIFS('Exits'!$J$9:$J$608,'Exits'!$B$9:$B$608,'Trades'!A39)=O39),ROUND(SUMIFS('Exits'!$F$9:$F$608,'Exits'!$B$9:$B$608,'Trades'!A39),2),"b.d.")))</x:f>
      </x:c>
      <x:c r="G39" s="30" t="str">
        <x:f>IF(P39=0,"",IF(K39&lt;&gt;1,"b.d.",IF('Trades'!J39="NET",'Trades'!L39,ROUND(F39-'Trades'!M39-'Trades'!N39+'Trades'!O39,2))))</x:f>
      </x:c>
      <x:c r="H39" s="31" t="str">
        <x:f>IF(P39=0,"",IF(N39=1,G39/'Trades'!P39,"b.d."))</x:f>
      </x:c>
      <x:c r="I39" s="33" t="str">
        <x:f>IF(P39=0,"",IF(K39&lt;&gt;1,"Pozycja niezamknięta",IF(NOT(ISNUMBER('Trades'!P39)),"Brak lub błędne ryzyko: dodatnie, ≤ 1 000 000 000, do 2 miejsc po przecinku.",IF(OR('Trades'!P39&lt;=0,'Trades'!P39&gt;1000000000,ROUND('Trades'!P39,2)&lt;&gt;'Trades'!P39),"Brak lub błędne ryzyko: dodatnie, ≤ 1 000 000 000, do 2 miejsc po przecinku.",IF(AND('Trades'!Q39&lt;&gt;"PRICE",'Trades'!Q39&lt;&gt;"ALL_IN"),"Wybierz PRICE lub ALL_IN",IF('Trades'!Q39&lt;&gt;'Summary'!$K$4,"Wybrano inną podstawę","Zapisane"))))))</x:f>
      </x:c>
      <x:c r="J39" s="33" t="str">
        <x:f>IF(P39=0,"",IF('Summary'!$H$6="Sprawdź daty filtra","Sprawdź daty filtra",IF(L39=1,"Uwzględniona",IF(K39=1,"Poza okresem","Nieuwzględniona"))))</x:f>
      </x:c>
      <x:c r="K39" s="29" t="n">
        <x:f>IF(P39=0,0,IF('Trades'!I39="UNSUPPORTED",4,IF(C39&lt;&gt;"",3,IF('Trades'!I39="OPEN",2,1))))</x:f>
        <x:v>0</x:v>
      </x:c>
      <x:c r="L39" s="29" t="n">
        <x:f>IF(OR(K39&lt;&gt;1,'Summary'!$H$6="Sprawdź daty filtra"),0,IF(AND(OR('Summary'!$B$6="",E39&gt;='Summary'!$B$6),OR('Summary'!$E$6="",E39&lt;'Summary'!$E$6+1)),1,0))</x:f>
        <x:v>0</x:v>
      </x:c>
      <x:c r="M39" s="29" t="n">
        <x:f>IF(AND(L39=1,N39=1,'Trades'!Q39='Summary'!$K$4),1,0)</x:f>
        <x:v>0</x:v>
      </x:c>
      <x:c r="N39" s="29" t="n">
        <x:f>IF(K39&lt;&gt;1,0,IF(NOT(ISNUMBER('Trades'!P39)),0,IF(AND('Trades'!P39&gt;0,'Trades'!P39&lt;=1000000000,ROUND('Trades'!P39,2)='Trades'!P39,OR('Trades'!Q39="PRICE",'Trades'!Q39="ALL_IN")),1,0)))</x:f>
        <x:v>0</x:v>
      </x:c>
      <x:c r="O39" s="29" t="n">
        <x:f>IF(P39=0,0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0,COUNTIFS('Exits'!$B$9:$B$608,'Trades'!A39,'Exits'!$K$9:$K$608,1)))</x:f>
        <x:v>0</x:v>
      </x:c>
      <x:c r="P39" s="29" t="n">
        <x:f>IF(COUNTA('Trades'!A39:I39,'Trades'!K39:T39)=0,0,1)</x:f>
        <x:v>0</x:v>
      </x:c>
    </x:row>
    <x:row r="40" ht="52" customHeight="1">
      <x:c r="A40" s="29" t="str">
        <x:f>IF(P40=0,"",IF('Trades'!A40="","[Trades "&amp;ROW()&amp;"]",'Trades'!A40))</x:f>
      </x:c>
      <x:c r="B40" s="33" t="str">
        <x:f>IF(K40=0,"",CHOOSE(K40,"Zamknięta","Otwarta","Niepełna / błędna","Nieobsługiwana"))</x:f>
      </x:c>
      <x:c r="C40" s="33" t="str">
        <x:f>IF(P40=0,"",IF('Trades'!I40="UNSUPPORTED","Dobieranie / odwrócenia nie są obsługiwane",IF('Trades'!A40="","Podaj ID transakcji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ID: tekst zaczynający się od A–Z, do 64 znaków; bez *, ?, ~, =, &lt; i &gt;. Przykład: T-001.",IF(COUNTIFS('Trades'!$A$9:$A$208,'Trades'!A40)&lt;&gt;1,"ID transakcji się powtarza",IF('Trades'!B40="","Podaj instrument",IF(AND('Trades'!C40&lt;&gt;"LONG",'Trades'!C40&lt;&gt;"SHORT"),"Wybierz LONG lub SHORT",IF(NOT(ISNUMBER('Trades'!D40)),"Podaj prawidłowy czas otwarcia",IF(OR('Trades'!D40&lt;1,'Trades'!D40&gt;2958465),"Podaj prawidłowy czas otwarcia",IF(NOT(ISNUMBER('Trades'!E40)),"Podaj dodatnią początkową ilość",IF(OR('Trades'!E40&lt;=0,'Trades'!E40&gt;1000000,ROUND('Trades'!E40,8)&lt;&gt;'Trades'!E40),"Podaj dodatnią początkową ilość",IF('Trades'!F40="","Podaj jednostkę ilości",IF(AND('Trades'!I40&lt;&gt;"OPEN",'Trades'!I40&lt;&gt;"CLOSED"),"Wybierz OPEN lub CLOSED",IF(AND('Trades'!J40&lt;&gt;"NET",'Trades'!J40&lt;&gt;"GROSS"),"Wybierz NET lub GROSS",IF(COUNTIFS('Exits'!$B$9:$B$608,'Trades'!A40,'Exits'!$G$9:$G$608,-1)&gt;0,"Sprawdź powiązane wyjścia",IF(D40&gt;'Trades'!E40,"Zamknięta ilość przekracza początkową",IF(AND('Trades'!I40="OPEN",D40='Trades'!E40),"OPEN jest sprzeczne z zerową pozostałą ilością",IF('Trades'!I40="OPEN","",IF(O40=0,"Dodaj wyjście w Exits",IF(D40&lt;&gt;'Trades'!E40,"CLOSED wymaga zamknięcia całej ilości",IF(AND('Trades'!J40="NET",NOT(ISNUMBER('Trades'!L40))),"Podaj uzgodnione netto całej pozycji",IF(AND('Trades'!J40="NET",'Trades'!K40&lt;&gt;"YES"),"Potwierdź netto całej pozycji",IF(IF('Trades'!J40="NET",IF('Trades'!M40="",FALSE,IF(NOT(ISNUMBER('Trades'!M40)),TRUE,OR('Trades'!M40&lt;0,'Trades'!M40&gt;1000000000,ROUND('Trades'!M40,2)&lt;&gt;'Trades'!M40))),FALSE),"Kwoty: do 2 miejsc po przecinku; wartość bezwzględna wpisu ≤ 1 000 000 000.",IF(IF('Trades'!J40="NET",IF('Trades'!N40="",FALSE,IF(NOT(ISNUMBER('Trades'!N40)),TRUE,OR('Trades'!N40&lt;0,'Trades'!N40&gt;1000000000,ROUND('Trades'!N40,2)&lt;&gt;'Trades'!N40))),FALSE),"Kwoty: do 2 miejsc po przecinku; wartość bezwzględna wpisu ≤ 1 000 000 000.",IF(IF('Trades'!J40="NET",IF('Trades'!O40="",FALSE,IF(NOT(ISNUMBER('Trades'!O40)),TRUE,OR(ABS('Trades'!O40)&gt;1000000000,ROUND('Trades'!O40,2)&lt;&gt;'Trades'!O40))),FALSE),"Kwoty: do 2 miejsc po przecinku; wartość bezwzględna wpisu ≤ 1 000 000 000.",IF(AND('Trades'!J40="GROSS",NOT(ISNUMBER('Trades'!M40))),"Podaj prowizję, także zero",IF(AND('Trades'!J40="GROSS",'Trades'!M40&lt;0),"Prowizja nie może być ujemna",IF(AND('Trades'!J40="GROSS",NOT(ISNUMBER('Trades'!N40))),"Podaj pozostałe opłaty, także zero",IF(AND('Trades'!J40="GROSS",'Trades'!N40&lt;0),"Opłaty nie mogą być ujemne",IF(AND('Trades'!J40="GROSS",NOT(ISNUMBER('Trades'!O40))),"Podaj finansowanie ze znakiem, także zero",IF(AND('Trades'!J40="GROSS",NOT(ISNUMBER(F40))),"Podaj P&amp;L brutto każdego wyjścia",IF(IF('Trades'!J40="NET",OR(ABS('Trades'!L40)&gt;1000000000,ROUND('Trades'!L40,2)&lt;&gt;'Trades'!L40),FALSE),"Kwoty: do 2 miejsc po przecinku; wartość bezwzględna wpisu ≤ 1 000 000 000.",IF(IF('Trades'!J40="GROSS",OR(ABS('Trades'!M40)&gt;1000000000,ABS('Trades'!N40)&gt;1000000000,ABS('Trades'!O40)&gt;1000000000,ROUND('Trades'!M40,2)&lt;&gt;'Trades'!M40,ROUND('Trades'!N40,2)&lt;&gt;'Trades'!N40,ROUND('Trades'!O40,2)&lt;&gt;'Trades'!O40),FALSE),"Kwoty: do 2 miejsc po przecinku; wartość bezwzględna wpisu ≤ 1 000 000 000.",IF(AND('Trades'!G40&lt;&gt;"",OR(NOT(ISNUMBER('Trades'!G40)),'Trades'!G40&lt;=0)),"Podaj dodatnią cenę lub pozostaw puste",IF(AND('Trades'!H40&lt;&gt;"",OR(NOT(ISNUMBER('Trades'!H40)),'Trades'!H40&lt;=0)),"Podaj dodatnią cenę lub pozostaw puste","")))))))))))))))))))))))))))))))))))</x:f>
      </x:c>
      <x:c r="D40" s="31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b.d.",ROUND(SUMIFS('Exits'!$I$9:$I$608,'Exits'!$B$9:$B$608,'Trades'!A40),8)))</x:f>
      </x:c>
      <x:c r="E40" s="32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b.d.",IF(OR(O40=0,COUNTIFS('Exits'!$B$9:$B$608,'Trades'!A40,'Exits'!$G$9:$G$608,-1)&gt;0),"b.d.",_xlfn.MAXIFS('Exits'!$C$9:$C$608,'Exits'!$B$9:$B$608,'Trades'!A40))))</x:f>
      </x:c>
      <x:c r="F40" s="30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b.d.",IF(AND(O40&gt;0,SUMIFS('Exits'!$J$9:$J$608,'Exits'!$B$9:$B$608,'Trades'!A40)=O40),ROUND(SUMIFS('Exits'!$F$9:$F$608,'Exits'!$B$9:$B$608,'Trades'!A40),2),"b.d.")))</x:f>
      </x:c>
      <x:c r="G40" s="30" t="str">
        <x:f>IF(P40=0,"",IF(K40&lt;&gt;1,"b.d.",IF('Trades'!J40="NET",'Trades'!L40,ROUND(F40-'Trades'!M40-'Trades'!N40+'Trades'!O40,2))))</x:f>
      </x:c>
      <x:c r="H40" s="31" t="str">
        <x:f>IF(P40=0,"",IF(N40=1,G40/'Trades'!P40,"b.d."))</x:f>
      </x:c>
      <x:c r="I40" s="33" t="str">
        <x:f>IF(P40=0,"",IF(K40&lt;&gt;1,"Pozycja niezamknięta",IF(NOT(ISNUMBER('Trades'!P40)),"Brak lub błędne ryzyko: dodatnie, ≤ 1 000 000 000, do 2 miejsc po przecinku.",IF(OR('Trades'!P40&lt;=0,'Trades'!P40&gt;1000000000,ROUND('Trades'!P40,2)&lt;&gt;'Trades'!P40),"Brak lub błędne ryzyko: dodatnie, ≤ 1 000 000 000, do 2 miejsc po przecinku.",IF(AND('Trades'!Q40&lt;&gt;"PRICE",'Trades'!Q40&lt;&gt;"ALL_IN"),"Wybierz PRICE lub ALL_IN",IF('Trades'!Q40&lt;&gt;'Summary'!$K$4,"Wybrano inną podstawę","Zapisane"))))))</x:f>
      </x:c>
      <x:c r="J40" s="33" t="str">
        <x:f>IF(P40=0,"",IF('Summary'!$H$6="Sprawdź daty filtra","Sprawdź daty filtra",IF(L40=1,"Uwzględniona",IF(K40=1,"Poza okresem","Nieuwzględniona"))))</x:f>
      </x:c>
      <x:c r="K40" s="29" t="n">
        <x:f>IF(P40=0,0,IF('Trades'!I40="UNSUPPORTED",4,IF(C40&lt;&gt;"",3,IF('Trades'!I40="OPEN",2,1))))</x:f>
        <x:v>0</x:v>
      </x:c>
      <x:c r="L40" s="29" t="n">
        <x:f>IF(OR(K40&lt;&gt;1,'Summary'!$H$6="Sprawdź daty filtra"),0,IF(AND(OR('Summary'!$B$6="",E40&gt;='Summary'!$B$6),OR('Summary'!$E$6="",E40&lt;'Summary'!$E$6+1)),1,0))</x:f>
        <x:v>0</x:v>
      </x:c>
      <x:c r="M40" s="29" t="n">
        <x:f>IF(AND(L40=1,N40=1,'Trades'!Q40='Summary'!$K$4),1,0)</x:f>
        <x:v>0</x:v>
      </x:c>
      <x:c r="N40" s="29" t="n">
        <x:f>IF(K40&lt;&gt;1,0,IF(NOT(ISNUMBER('Trades'!P40)),0,IF(AND('Trades'!P40&gt;0,'Trades'!P40&lt;=1000000000,ROUND('Trades'!P40,2)='Trades'!P40,OR('Trades'!Q40="PRICE",'Trades'!Q40="ALL_IN")),1,0)))</x:f>
        <x:v>0</x:v>
      </x:c>
      <x:c r="O40" s="29" t="n">
        <x:f>IF(P40=0,0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0,COUNTIFS('Exits'!$B$9:$B$608,'Trades'!A40,'Exits'!$K$9:$K$608,1)))</x:f>
        <x:v>0</x:v>
      </x:c>
      <x:c r="P40" s="29" t="n">
        <x:f>IF(COUNTA('Trades'!A40:I40,'Trades'!K40:T40)=0,0,1)</x:f>
        <x:v>0</x:v>
      </x:c>
    </x:row>
    <x:row r="41" ht="52" customHeight="1">
      <x:c r="A41" s="29" t="str">
        <x:f>IF(P41=0,"",IF('Trades'!A41="","[Trades "&amp;ROW()&amp;"]",'Trades'!A41))</x:f>
      </x:c>
      <x:c r="B41" s="33" t="str">
        <x:f>IF(K41=0,"",CHOOSE(K41,"Zamknięta","Otwarta","Niepełna / błędna","Nieobsługiwana"))</x:f>
      </x:c>
      <x:c r="C41" s="33" t="str">
        <x:f>IF(P41=0,"",IF('Trades'!I41="UNSUPPORTED","Dobieranie / odwrócenia nie są obsługiwane",IF('Trades'!A41="","Podaj ID transakcji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ID: tekst zaczynający się od A–Z, do 64 znaków; bez *, ?, ~, =, &lt; i &gt;. Przykład: T-001.",IF(COUNTIFS('Trades'!$A$9:$A$208,'Trades'!A41)&lt;&gt;1,"ID transakcji się powtarza",IF('Trades'!B41="","Podaj instrument",IF(AND('Trades'!C41&lt;&gt;"LONG",'Trades'!C41&lt;&gt;"SHORT"),"Wybierz LONG lub SHORT",IF(NOT(ISNUMBER('Trades'!D41)),"Podaj prawidłowy czas otwarcia",IF(OR('Trades'!D41&lt;1,'Trades'!D41&gt;2958465),"Podaj prawidłowy czas otwarcia",IF(NOT(ISNUMBER('Trades'!E41)),"Podaj dodatnią początkową ilość",IF(OR('Trades'!E41&lt;=0,'Trades'!E41&gt;1000000,ROUND('Trades'!E41,8)&lt;&gt;'Trades'!E41),"Podaj dodatnią początkową ilość",IF('Trades'!F41="","Podaj jednostkę ilości",IF(AND('Trades'!I41&lt;&gt;"OPEN",'Trades'!I41&lt;&gt;"CLOSED"),"Wybierz OPEN lub CLOSED",IF(AND('Trades'!J41&lt;&gt;"NET",'Trades'!J41&lt;&gt;"GROSS"),"Wybierz NET lub GROSS",IF(COUNTIFS('Exits'!$B$9:$B$608,'Trades'!A41,'Exits'!$G$9:$G$608,-1)&gt;0,"Sprawdź powiązane wyjścia",IF(D41&gt;'Trades'!E41,"Zamknięta ilość przekracza początkową",IF(AND('Trades'!I41="OPEN",D41='Trades'!E41),"OPEN jest sprzeczne z zerową pozostałą ilością",IF('Trades'!I41="OPEN","",IF(O41=0,"Dodaj wyjście w Exits",IF(D41&lt;&gt;'Trades'!E41,"CLOSED wymaga zamknięcia całej ilości",IF(AND('Trades'!J41="NET",NOT(ISNUMBER('Trades'!L41))),"Podaj uzgodnione netto całej pozycji",IF(AND('Trades'!J41="NET",'Trades'!K41&lt;&gt;"YES"),"Potwierdź netto całej pozycji",IF(IF('Trades'!J41="NET",IF('Trades'!M41="",FALSE,IF(NOT(ISNUMBER('Trades'!M41)),TRUE,OR('Trades'!M41&lt;0,'Trades'!M41&gt;1000000000,ROUND('Trades'!M41,2)&lt;&gt;'Trades'!M41))),FALSE),"Kwoty: do 2 miejsc po przecinku; wartość bezwzględna wpisu ≤ 1 000 000 000.",IF(IF('Trades'!J41="NET",IF('Trades'!N41="",FALSE,IF(NOT(ISNUMBER('Trades'!N41)),TRUE,OR('Trades'!N41&lt;0,'Trades'!N41&gt;1000000000,ROUND('Trades'!N41,2)&lt;&gt;'Trades'!N41))),FALSE),"Kwoty: do 2 miejsc po przecinku; wartość bezwzględna wpisu ≤ 1 000 000 000.",IF(IF('Trades'!J41="NET",IF('Trades'!O41="",FALSE,IF(NOT(ISNUMBER('Trades'!O41)),TRUE,OR(ABS('Trades'!O41)&gt;1000000000,ROUND('Trades'!O41,2)&lt;&gt;'Trades'!O41))),FALSE),"Kwoty: do 2 miejsc po przecinku; wartość bezwzględna wpisu ≤ 1 000 000 000.",IF(AND('Trades'!J41="GROSS",NOT(ISNUMBER('Trades'!M41))),"Podaj prowizję, także zero",IF(AND('Trades'!J41="GROSS",'Trades'!M41&lt;0),"Prowizja nie może być ujemna",IF(AND('Trades'!J41="GROSS",NOT(ISNUMBER('Trades'!N41))),"Podaj pozostałe opłaty, także zero",IF(AND('Trades'!J41="GROSS",'Trades'!N41&lt;0),"Opłaty nie mogą być ujemne",IF(AND('Trades'!J41="GROSS",NOT(ISNUMBER('Trades'!O41))),"Podaj finansowanie ze znakiem, także zero",IF(AND('Trades'!J41="GROSS",NOT(ISNUMBER(F41))),"Podaj P&amp;L brutto każdego wyjścia",IF(IF('Trades'!J41="NET",OR(ABS('Trades'!L41)&gt;1000000000,ROUND('Trades'!L41,2)&lt;&gt;'Trades'!L41),FALSE),"Kwoty: do 2 miejsc po przecinku; wartość bezwzględna wpisu ≤ 1 000 000 000.",IF(IF('Trades'!J41="GROSS",OR(ABS('Trades'!M41)&gt;1000000000,ABS('Trades'!N41)&gt;1000000000,ABS('Trades'!O41)&gt;1000000000,ROUND('Trades'!M41,2)&lt;&gt;'Trades'!M41,ROUND('Trades'!N41,2)&lt;&gt;'Trades'!N41,ROUND('Trades'!O41,2)&lt;&gt;'Trades'!O41),FALSE),"Kwoty: do 2 miejsc po przecinku; wartość bezwzględna wpisu ≤ 1 000 000 000.",IF(AND('Trades'!G41&lt;&gt;"",OR(NOT(ISNUMBER('Trades'!G41)),'Trades'!G41&lt;=0)),"Podaj dodatnią cenę lub pozostaw puste",IF(AND('Trades'!H41&lt;&gt;"",OR(NOT(ISNUMBER('Trades'!H41)),'Trades'!H41&lt;=0)),"Podaj dodatnią cenę lub pozostaw puste","")))))))))))))))))))))))))))))))))))</x:f>
      </x:c>
      <x:c r="D41" s="31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b.d.",ROUND(SUMIFS('Exits'!$I$9:$I$608,'Exits'!$B$9:$B$608,'Trades'!A41),8)))</x:f>
      </x:c>
      <x:c r="E41" s="32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b.d.",IF(OR(O41=0,COUNTIFS('Exits'!$B$9:$B$608,'Trades'!A41,'Exits'!$G$9:$G$608,-1)&gt;0),"b.d.",_xlfn.MAXIFS('Exits'!$C$9:$C$608,'Exits'!$B$9:$B$608,'Trades'!A41))))</x:f>
      </x:c>
      <x:c r="F41" s="30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b.d.",IF(AND(O41&gt;0,SUMIFS('Exits'!$J$9:$J$608,'Exits'!$B$9:$B$608,'Trades'!A41)=O41),ROUND(SUMIFS('Exits'!$F$9:$F$608,'Exits'!$B$9:$B$608,'Trades'!A41),2),"b.d.")))</x:f>
      </x:c>
      <x:c r="G41" s="30" t="str">
        <x:f>IF(P41=0,"",IF(K41&lt;&gt;1,"b.d.",IF('Trades'!J41="NET",'Trades'!L41,ROUND(F41-'Trades'!M41-'Trades'!N41+'Trades'!O41,2))))</x:f>
      </x:c>
      <x:c r="H41" s="31" t="str">
        <x:f>IF(P41=0,"",IF(N41=1,G41/'Trades'!P41,"b.d."))</x:f>
      </x:c>
      <x:c r="I41" s="33" t="str">
        <x:f>IF(P41=0,"",IF(K41&lt;&gt;1,"Pozycja niezamknięta",IF(NOT(ISNUMBER('Trades'!P41)),"Brak lub błędne ryzyko: dodatnie, ≤ 1 000 000 000, do 2 miejsc po przecinku.",IF(OR('Trades'!P41&lt;=0,'Trades'!P41&gt;1000000000,ROUND('Trades'!P41,2)&lt;&gt;'Trades'!P41),"Brak lub błędne ryzyko: dodatnie, ≤ 1 000 000 000, do 2 miejsc po przecinku.",IF(AND('Trades'!Q41&lt;&gt;"PRICE",'Trades'!Q41&lt;&gt;"ALL_IN"),"Wybierz PRICE lub ALL_IN",IF('Trades'!Q41&lt;&gt;'Summary'!$K$4,"Wybrano inną podstawę","Zapisane"))))))</x:f>
      </x:c>
      <x:c r="J41" s="33" t="str">
        <x:f>IF(P41=0,"",IF('Summary'!$H$6="Sprawdź daty filtra","Sprawdź daty filtra",IF(L41=1,"Uwzględniona",IF(K41=1,"Poza okresem","Nieuwzględniona"))))</x:f>
      </x:c>
      <x:c r="K41" s="29" t="n">
        <x:f>IF(P41=0,0,IF('Trades'!I41="UNSUPPORTED",4,IF(C41&lt;&gt;"",3,IF('Trades'!I41="OPEN",2,1))))</x:f>
        <x:v>0</x:v>
      </x:c>
      <x:c r="L41" s="29" t="n">
        <x:f>IF(OR(K41&lt;&gt;1,'Summary'!$H$6="Sprawdź daty filtra"),0,IF(AND(OR('Summary'!$B$6="",E41&gt;='Summary'!$B$6),OR('Summary'!$E$6="",E41&lt;'Summary'!$E$6+1)),1,0))</x:f>
        <x:v>0</x:v>
      </x:c>
      <x:c r="M41" s="29" t="n">
        <x:f>IF(AND(L41=1,N41=1,'Trades'!Q41='Summary'!$K$4),1,0)</x:f>
        <x:v>0</x:v>
      </x:c>
      <x:c r="N41" s="29" t="n">
        <x:f>IF(K41&lt;&gt;1,0,IF(NOT(ISNUMBER('Trades'!P41)),0,IF(AND('Trades'!P41&gt;0,'Trades'!P41&lt;=1000000000,ROUND('Trades'!P41,2)='Trades'!P41,OR('Trades'!Q41="PRICE",'Trades'!Q41="ALL_IN")),1,0)))</x:f>
        <x:v>0</x:v>
      </x:c>
      <x:c r="O41" s="29" t="n">
        <x:f>IF(P41=0,0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0,COUNTIFS('Exits'!$B$9:$B$608,'Trades'!A41,'Exits'!$K$9:$K$608,1)))</x:f>
        <x:v>0</x:v>
      </x:c>
      <x:c r="P41" s="29" t="n">
        <x:f>IF(COUNTA('Trades'!A41:I41,'Trades'!K41:T41)=0,0,1)</x:f>
        <x:v>0</x:v>
      </x:c>
    </x:row>
    <x:row r="42" ht="52" customHeight="1">
      <x:c r="A42" s="29" t="str">
        <x:f>IF(P42=0,"",IF('Trades'!A42="","[Trades "&amp;ROW()&amp;"]",'Trades'!A42))</x:f>
      </x:c>
      <x:c r="B42" s="33" t="str">
        <x:f>IF(K42=0,"",CHOOSE(K42,"Zamknięta","Otwarta","Niepełna / błędna","Nieobsługiwana"))</x:f>
      </x:c>
      <x:c r="C42" s="33" t="str">
        <x:f>IF(P42=0,"",IF('Trades'!I42="UNSUPPORTED","Dobieranie / odwrócenia nie są obsługiwane",IF('Trades'!A42="","Podaj ID transakcji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ID: tekst zaczynający się od A–Z, do 64 znaków; bez *, ?, ~, =, &lt; i &gt;. Przykład: T-001.",IF(COUNTIFS('Trades'!$A$9:$A$208,'Trades'!A42)&lt;&gt;1,"ID transakcji się powtarza",IF('Trades'!B42="","Podaj instrument",IF(AND('Trades'!C42&lt;&gt;"LONG",'Trades'!C42&lt;&gt;"SHORT"),"Wybierz LONG lub SHORT",IF(NOT(ISNUMBER('Trades'!D42)),"Podaj prawidłowy czas otwarcia",IF(OR('Trades'!D42&lt;1,'Trades'!D42&gt;2958465),"Podaj prawidłowy czas otwarcia",IF(NOT(ISNUMBER('Trades'!E42)),"Podaj dodatnią początkową ilość",IF(OR('Trades'!E42&lt;=0,'Trades'!E42&gt;1000000,ROUND('Trades'!E42,8)&lt;&gt;'Trades'!E42),"Podaj dodatnią początkową ilość",IF('Trades'!F42="","Podaj jednostkę ilości",IF(AND('Trades'!I42&lt;&gt;"OPEN",'Trades'!I42&lt;&gt;"CLOSED"),"Wybierz OPEN lub CLOSED",IF(AND('Trades'!J42&lt;&gt;"NET",'Trades'!J42&lt;&gt;"GROSS"),"Wybierz NET lub GROSS",IF(COUNTIFS('Exits'!$B$9:$B$608,'Trades'!A42,'Exits'!$G$9:$G$608,-1)&gt;0,"Sprawdź powiązane wyjścia",IF(D42&gt;'Trades'!E42,"Zamknięta ilość przekracza początkową",IF(AND('Trades'!I42="OPEN",D42='Trades'!E42),"OPEN jest sprzeczne z zerową pozostałą ilością",IF('Trades'!I42="OPEN","",IF(O42=0,"Dodaj wyjście w Exits",IF(D42&lt;&gt;'Trades'!E42,"CLOSED wymaga zamknięcia całej ilości",IF(AND('Trades'!J42="NET",NOT(ISNUMBER('Trades'!L42))),"Podaj uzgodnione netto całej pozycji",IF(AND('Trades'!J42="NET",'Trades'!K42&lt;&gt;"YES"),"Potwierdź netto całej pozycji",IF(IF('Trades'!J42="NET",IF('Trades'!M42="",FALSE,IF(NOT(ISNUMBER('Trades'!M42)),TRUE,OR('Trades'!M42&lt;0,'Trades'!M42&gt;1000000000,ROUND('Trades'!M42,2)&lt;&gt;'Trades'!M42))),FALSE),"Kwoty: do 2 miejsc po przecinku; wartość bezwzględna wpisu ≤ 1 000 000 000.",IF(IF('Trades'!J42="NET",IF('Trades'!N42="",FALSE,IF(NOT(ISNUMBER('Trades'!N42)),TRUE,OR('Trades'!N42&lt;0,'Trades'!N42&gt;1000000000,ROUND('Trades'!N42,2)&lt;&gt;'Trades'!N42))),FALSE),"Kwoty: do 2 miejsc po przecinku; wartość bezwzględna wpisu ≤ 1 000 000 000.",IF(IF('Trades'!J42="NET",IF('Trades'!O42="",FALSE,IF(NOT(ISNUMBER('Trades'!O42)),TRUE,OR(ABS('Trades'!O42)&gt;1000000000,ROUND('Trades'!O42,2)&lt;&gt;'Trades'!O42))),FALSE),"Kwoty: do 2 miejsc po przecinku; wartość bezwzględna wpisu ≤ 1 000 000 000.",IF(AND('Trades'!J42="GROSS",NOT(ISNUMBER('Trades'!M42))),"Podaj prowizję, także zero",IF(AND('Trades'!J42="GROSS",'Trades'!M42&lt;0),"Prowizja nie może być ujemna",IF(AND('Trades'!J42="GROSS",NOT(ISNUMBER('Trades'!N42))),"Podaj pozostałe opłaty, także zero",IF(AND('Trades'!J42="GROSS",'Trades'!N42&lt;0),"Opłaty nie mogą być ujemne",IF(AND('Trades'!J42="GROSS",NOT(ISNUMBER('Trades'!O42))),"Podaj finansowanie ze znakiem, także zero",IF(AND('Trades'!J42="GROSS",NOT(ISNUMBER(F42))),"Podaj P&amp;L brutto każdego wyjścia",IF(IF('Trades'!J42="NET",OR(ABS('Trades'!L42)&gt;1000000000,ROUND('Trades'!L42,2)&lt;&gt;'Trades'!L42),FALSE),"Kwoty: do 2 miejsc po przecinku; wartość bezwzględna wpisu ≤ 1 000 000 000.",IF(IF('Trades'!J42="GROSS",OR(ABS('Trades'!M42)&gt;1000000000,ABS('Trades'!N42)&gt;1000000000,ABS('Trades'!O42)&gt;1000000000,ROUND('Trades'!M42,2)&lt;&gt;'Trades'!M42,ROUND('Trades'!N42,2)&lt;&gt;'Trades'!N42,ROUND('Trades'!O42,2)&lt;&gt;'Trades'!O42),FALSE),"Kwoty: do 2 miejsc po przecinku; wartość bezwzględna wpisu ≤ 1 000 000 000.",IF(AND('Trades'!G42&lt;&gt;"",OR(NOT(ISNUMBER('Trades'!G42)),'Trades'!G42&lt;=0)),"Podaj dodatnią cenę lub pozostaw puste",IF(AND('Trades'!H42&lt;&gt;"",OR(NOT(ISNUMBER('Trades'!H42)),'Trades'!H42&lt;=0)),"Podaj dodatnią cenę lub pozostaw puste","")))))))))))))))))))))))))))))))))))</x:f>
      </x:c>
      <x:c r="D42" s="31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b.d.",ROUND(SUMIFS('Exits'!$I$9:$I$608,'Exits'!$B$9:$B$608,'Trades'!A42),8)))</x:f>
      </x:c>
      <x:c r="E42" s="32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b.d.",IF(OR(O42=0,COUNTIFS('Exits'!$B$9:$B$608,'Trades'!A42,'Exits'!$G$9:$G$608,-1)&gt;0),"b.d.",_xlfn.MAXIFS('Exits'!$C$9:$C$608,'Exits'!$B$9:$B$608,'Trades'!A42))))</x:f>
      </x:c>
      <x:c r="F42" s="30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b.d.",IF(AND(O42&gt;0,SUMIFS('Exits'!$J$9:$J$608,'Exits'!$B$9:$B$608,'Trades'!A42)=O42),ROUND(SUMIFS('Exits'!$F$9:$F$608,'Exits'!$B$9:$B$608,'Trades'!A42),2),"b.d.")))</x:f>
      </x:c>
      <x:c r="G42" s="30" t="str">
        <x:f>IF(P42=0,"",IF(K42&lt;&gt;1,"b.d.",IF('Trades'!J42="NET",'Trades'!L42,ROUND(F42-'Trades'!M42-'Trades'!N42+'Trades'!O42,2))))</x:f>
      </x:c>
      <x:c r="H42" s="31" t="str">
        <x:f>IF(P42=0,"",IF(N42=1,G42/'Trades'!P42,"b.d."))</x:f>
      </x:c>
      <x:c r="I42" s="33" t="str">
        <x:f>IF(P42=0,"",IF(K42&lt;&gt;1,"Pozycja niezamknięta",IF(NOT(ISNUMBER('Trades'!P42)),"Brak lub błędne ryzyko: dodatnie, ≤ 1 000 000 000, do 2 miejsc po przecinku.",IF(OR('Trades'!P42&lt;=0,'Trades'!P42&gt;1000000000,ROUND('Trades'!P42,2)&lt;&gt;'Trades'!P42),"Brak lub błędne ryzyko: dodatnie, ≤ 1 000 000 000, do 2 miejsc po przecinku.",IF(AND('Trades'!Q42&lt;&gt;"PRICE",'Trades'!Q42&lt;&gt;"ALL_IN"),"Wybierz PRICE lub ALL_IN",IF('Trades'!Q42&lt;&gt;'Summary'!$K$4,"Wybrano inną podstawę","Zapisane"))))))</x:f>
      </x:c>
      <x:c r="J42" s="33" t="str">
        <x:f>IF(P42=0,"",IF('Summary'!$H$6="Sprawdź daty filtra","Sprawdź daty filtra",IF(L42=1,"Uwzględniona",IF(K42=1,"Poza okresem","Nieuwzględniona"))))</x:f>
      </x:c>
      <x:c r="K42" s="29" t="n">
        <x:f>IF(P42=0,0,IF('Trades'!I42="UNSUPPORTED",4,IF(C42&lt;&gt;"",3,IF('Trades'!I42="OPEN",2,1))))</x:f>
        <x:v>0</x:v>
      </x:c>
      <x:c r="L42" s="29" t="n">
        <x:f>IF(OR(K42&lt;&gt;1,'Summary'!$H$6="Sprawdź daty filtra"),0,IF(AND(OR('Summary'!$B$6="",E42&gt;='Summary'!$B$6),OR('Summary'!$E$6="",E42&lt;'Summary'!$E$6+1)),1,0))</x:f>
        <x:v>0</x:v>
      </x:c>
      <x:c r="M42" s="29" t="n">
        <x:f>IF(AND(L42=1,N42=1,'Trades'!Q42='Summary'!$K$4),1,0)</x:f>
        <x:v>0</x:v>
      </x:c>
      <x:c r="N42" s="29" t="n">
        <x:f>IF(K42&lt;&gt;1,0,IF(NOT(ISNUMBER('Trades'!P42)),0,IF(AND('Trades'!P42&gt;0,'Trades'!P42&lt;=1000000000,ROUND('Trades'!P42,2)='Trades'!P42,OR('Trades'!Q42="PRICE",'Trades'!Q42="ALL_IN")),1,0)))</x:f>
        <x:v>0</x:v>
      </x:c>
      <x:c r="O42" s="29" t="n">
        <x:f>IF(P42=0,0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0,COUNTIFS('Exits'!$B$9:$B$608,'Trades'!A42,'Exits'!$K$9:$K$608,1)))</x:f>
        <x:v>0</x:v>
      </x:c>
      <x:c r="P42" s="29" t="n">
        <x:f>IF(COUNTA('Trades'!A42:I42,'Trades'!K42:T42)=0,0,1)</x:f>
        <x:v>0</x:v>
      </x:c>
    </x:row>
    <x:row r="43" ht="52" customHeight="1">
      <x:c r="A43" s="29" t="str">
        <x:f>IF(P43=0,"",IF('Trades'!A43="","[Trades "&amp;ROW()&amp;"]",'Trades'!A43))</x:f>
      </x:c>
      <x:c r="B43" s="33" t="str">
        <x:f>IF(K43=0,"",CHOOSE(K43,"Zamknięta","Otwarta","Niepełna / błędna","Nieobsługiwana"))</x:f>
      </x:c>
      <x:c r="C43" s="33" t="str">
        <x:f>IF(P43=0,"",IF('Trades'!I43="UNSUPPORTED","Dobieranie / odwrócenia nie są obsługiwane",IF('Trades'!A43="","Podaj ID transakcji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ID: tekst zaczynający się od A–Z, do 64 znaków; bez *, ?, ~, =, &lt; i &gt;. Przykład: T-001.",IF(COUNTIFS('Trades'!$A$9:$A$208,'Trades'!A43)&lt;&gt;1,"ID transakcji się powtarza",IF('Trades'!B43="","Podaj instrument",IF(AND('Trades'!C43&lt;&gt;"LONG",'Trades'!C43&lt;&gt;"SHORT"),"Wybierz LONG lub SHORT",IF(NOT(ISNUMBER('Trades'!D43)),"Podaj prawidłowy czas otwarcia",IF(OR('Trades'!D43&lt;1,'Trades'!D43&gt;2958465),"Podaj prawidłowy czas otwarcia",IF(NOT(ISNUMBER('Trades'!E43)),"Podaj dodatnią początkową ilość",IF(OR('Trades'!E43&lt;=0,'Trades'!E43&gt;1000000,ROUND('Trades'!E43,8)&lt;&gt;'Trades'!E43),"Podaj dodatnią początkową ilość",IF('Trades'!F43="","Podaj jednostkę ilości",IF(AND('Trades'!I43&lt;&gt;"OPEN",'Trades'!I43&lt;&gt;"CLOSED"),"Wybierz OPEN lub CLOSED",IF(AND('Trades'!J43&lt;&gt;"NET",'Trades'!J43&lt;&gt;"GROSS"),"Wybierz NET lub GROSS",IF(COUNTIFS('Exits'!$B$9:$B$608,'Trades'!A43,'Exits'!$G$9:$G$608,-1)&gt;0,"Sprawdź powiązane wyjścia",IF(D43&gt;'Trades'!E43,"Zamknięta ilość przekracza początkową",IF(AND('Trades'!I43="OPEN",D43='Trades'!E43),"OPEN jest sprzeczne z zerową pozostałą ilością",IF('Trades'!I43="OPEN","",IF(O43=0,"Dodaj wyjście w Exits",IF(D43&lt;&gt;'Trades'!E43,"CLOSED wymaga zamknięcia całej ilości",IF(AND('Trades'!J43="NET",NOT(ISNUMBER('Trades'!L43))),"Podaj uzgodnione netto całej pozycji",IF(AND('Trades'!J43="NET",'Trades'!K43&lt;&gt;"YES"),"Potwierdź netto całej pozycji",IF(IF('Trades'!J43="NET",IF('Trades'!M43="",FALSE,IF(NOT(ISNUMBER('Trades'!M43)),TRUE,OR('Trades'!M43&lt;0,'Trades'!M43&gt;1000000000,ROUND('Trades'!M43,2)&lt;&gt;'Trades'!M43))),FALSE),"Kwoty: do 2 miejsc po przecinku; wartość bezwzględna wpisu ≤ 1 000 000 000.",IF(IF('Trades'!J43="NET",IF('Trades'!N43="",FALSE,IF(NOT(ISNUMBER('Trades'!N43)),TRUE,OR('Trades'!N43&lt;0,'Trades'!N43&gt;1000000000,ROUND('Trades'!N43,2)&lt;&gt;'Trades'!N43))),FALSE),"Kwoty: do 2 miejsc po przecinku; wartość bezwzględna wpisu ≤ 1 000 000 000.",IF(IF('Trades'!J43="NET",IF('Trades'!O43="",FALSE,IF(NOT(ISNUMBER('Trades'!O43)),TRUE,OR(ABS('Trades'!O43)&gt;1000000000,ROUND('Trades'!O43,2)&lt;&gt;'Trades'!O43))),FALSE),"Kwoty: do 2 miejsc po przecinku; wartość bezwzględna wpisu ≤ 1 000 000 000.",IF(AND('Trades'!J43="GROSS",NOT(ISNUMBER('Trades'!M43))),"Podaj prowizję, także zero",IF(AND('Trades'!J43="GROSS",'Trades'!M43&lt;0),"Prowizja nie może być ujemna",IF(AND('Trades'!J43="GROSS",NOT(ISNUMBER('Trades'!N43))),"Podaj pozostałe opłaty, także zero",IF(AND('Trades'!J43="GROSS",'Trades'!N43&lt;0),"Opłaty nie mogą być ujemne",IF(AND('Trades'!J43="GROSS",NOT(ISNUMBER('Trades'!O43))),"Podaj finansowanie ze znakiem, także zero",IF(AND('Trades'!J43="GROSS",NOT(ISNUMBER(F43))),"Podaj P&amp;L brutto każdego wyjścia",IF(IF('Trades'!J43="NET",OR(ABS('Trades'!L43)&gt;1000000000,ROUND('Trades'!L43,2)&lt;&gt;'Trades'!L43),FALSE),"Kwoty: do 2 miejsc po przecinku; wartość bezwzględna wpisu ≤ 1 000 000 000.",IF(IF('Trades'!J43="GROSS",OR(ABS('Trades'!M43)&gt;1000000000,ABS('Trades'!N43)&gt;1000000000,ABS('Trades'!O43)&gt;1000000000,ROUND('Trades'!M43,2)&lt;&gt;'Trades'!M43,ROUND('Trades'!N43,2)&lt;&gt;'Trades'!N43,ROUND('Trades'!O43,2)&lt;&gt;'Trades'!O43),FALSE),"Kwoty: do 2 miejsc po przecinku; wartość bezwzględna wpisu ≤ 1 000 000 000.",IF(AND('Trades'!G43&lt;&gt;"",OR(NOT(ISNUMBER('Trades'!G43)),'Trades'!G43&lt;=0)),"Podaj dodatnią cenę lub pozostaw puste",IF(AND('Trades'!H43&lt;&gt;"",OR(NOT(ISNUMBER('Trades'!H43)),'Trades'!H43&lt;=0)),"Podaj dodatnią cenę lub pozostaw puste","")))))))))))))))))))))))))))))))))))</x:f>
      </x:c>
      <x:c r="D43" s="31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b.d.",ROUND(SUMIFS('Exits'!$I$9:$I$608,'Exits'!$B$9:$B$608,'Trades'!A43),8)))</x:f>
      </x:c>
      <x:c r="E43" s="32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b.d.",IF(OR(O43=0,COUNTIFS('Exits'!$B$9:$B$608,'Trades'!A43,'Exits'!$G$9:$G$608,-1)&gt;0),"b.d.",_xlfn.MAXIFS('Exits'!$C$9:$C$608,'Exits'!$B$9:$B$608,'Trades'!A43))))</x:f>
      </x:c>
      <x:c r="F43" s="30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b.d.",IF(AND(O43&gt;0,SUMIFS('Exits'!$J$9:$J$608,'Exits'!$B$9:$B$608,'Trades'!A43)=O43),ROUND(SUMIFS('Exits'!$F$9:$F$608,'Exits'!$B$9:$B$608,'Trades'!A43),2),"b.d.")))</x:f>
      </x:c>
      <x:c r="G43" s="30" t="str">
        <x:f>IF(P43=0,"",IF(K43&lt;&gt;1,"b.d.",IF('Trades'!J43="NET",'Trades'!L43,ROUND(F43-'Trades'!M43-'Trades'!N43+'Trades'!O43,2))))</x:f>
      </x:c>
      <x:c r="H43" s="31" t="str">
        <x:f>IF(P43=0,"",IF(N43=1,G43/'Trades'!P43,"b.d."))</x:f>
      </x:c>
      <x:c r="I43" s="33" t="str">
        <x:f>IF(P43=0,"",IF(K43&lt;&gt;1,"Pozycja niezamknięta",IF(NOT(ISNUMBER('Trades'!P43)),"Brak lub błędne ryzyko: dodatnie, ≤ 1 000 000 000, do 2 miejsc po przecinku.",IF(OR('Trades'!P43&lt;=0,'Trades'!P43&gt;1000000000,ROUND('Trades'!P43,2)&lt;&gt;'Trades'!P43),"Brak lub błędne ryzyko: dodatnie, ≤ 1 000 000 000, do 2 miejsc po przecinku.",IF(AND('Trades'!Q43&lt;&gt;"PRICE",'Trades'!Q43&lt;&gt;"ALL_IN"),"Wybierz PRICE lub ALL_IN",IF('Trades'!Q43&lt;&gt;'Summary'!$K$4,"Wybrano inną podstawę","Zapisane"))))))</x:f>
      </x:c>
      <x:c r="J43" s="33" t="str">
        <x:f>IF(P43=0,"",IF('Summary'!$H$6="Sprawdź daty filtra","Sprawdź daty filtra",IF(L43=1,"Uwzględniona",IF(K43=1,"Poza okresem","Nieuwzględniona"))))</x:f>
      </x:c>
      <x:c r="K43" s="29" t="n">
        <x:f>IF(P43=0,0,IF('Trades'!I43="UNSUPPORTED",4,IF(C43&lt;&gt;"",3,IF('Trades'!I43="OPEN",2,1))))</x:f>
        <x:v>0</x:v>
      </x:c>
      <x:c r="L43" s="29" t="n">
        <x:f>IF(OR(K43&lt;&gt;1,'Summary'!$H$6="Sprawdź daty filtra"),0,IF(AND(OR('Summary'!$B$6="",E43&gt;='Summary'!$B$6),OR('Summary'!$E$6="",E43&lt;'Summary'!$E$6+1)),1,0))</x:f>
        <x:v>0</x:v>
      </x:c>
      <x:c r="M43" s="29" t="n">
        <x:f>IF(AND(L43=1,N43=1,'Trades'!Q43='Summary'!$K$4),1,0)</x:f>
        <x:v>0</x:v>
      </x:c>
      <x:c r="N43" s="29" t="n">
        <x:f>IF(K43&lt;&gt;1,0,IF(NOT(ISNUMBER('Trades'!P43)),0,IF(AND('Trades'!P43&gt;0,'Trades'!P43&lt;=1000000000,ROUND('Trades'!P43,2)='Trades'!P43,OR('Trades'!Q43="PRICE",'Trades'!Q43="ALL_IN")),1,0)))</x:f>
        <x:v>0</x:v>
      </x:c>
      <x:c r="O43" s="29" t="n">
        <x:f>IF(P43=0,0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0,COUNTIFS('Exits'!$B$9:$B$608,'Trades'!A43,'Exits'!$K$9:$K$608,1)))</x:f>
        <x:v>0</x:v>
      </x:c>
      <x:c r="P43" s="29" t="n">
        <x:f>IF(COUNTA('Trades'!A43:I43,'Trades'!K43:T43)=0,0,1)</x:f>
        <x:v>0</x:v>
      </x:c>
    </x:row>
    <x:row r="44" ht="52" customHeight="1">
      <x:c r="A44" s="29" t="str">
        <x:f>IF(P44=0,"",IF('Trades'!A44="","[Trades "&amp;ROW()&amp;"]",'Trades'!A44))</x:f>
      </x:c>
      <x:c r="B44" s="33" t="str">
        <x:f>IF(K44=0,"",CHOOSE(K44,"Zamknięta","Otwarta","Niepełna / błędna","Nieobsługiwana"))</x:f>
      </x:c>
      <x:c r="C44" s="33" t="str">
        <x:f>IF(P44=0,"",IF('Trades'!I44="UNSUPPORTED","Dobieranie / odwrócenia nie są obsługiwane",IF('Trades'!A44="","Podaj ID transakcji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ID: tekst zaczynający się od A–Z, do 64 znaków; bez *, ?, ~, =, &lt; i &gt;. Przykład: T-001.",IF(COUNTIFS('Trades'!$A$9:$A$208,'Trades'!A44)&lt;&gt;1,"ID transakcji się powtarza",IF('Trades'!B44="","Podaj instrument",IF(AND('Trades'!C44&lt;&gt;"LONG",'Trades'!C44&lt;&gt;"SHORT"),"Wybierz LONG lub SHORT",IF(NOT(ISNUMBER('Trades'!D44)),"Podaj prawidłowy czas otwarcia",IF(OR('Trades'!D44&lt;1,'Trades'!D44&gt;2958465),"Podaj prawidłowy czas otwarcia",IF(NOT(ISNUMBER('Trades'!E44)),"Podaj dodatnią początkową ilość",IF(OR('Trades'!E44&lt;=0,'Trades'!E44&gt;1000000,ROUND('Trades'!E44,8)&lt;&gt;'Trades'!E44),"Podaj dodatnią początkową ilość",IF('Trades'!F44="","Podaj jednostkę ilości",IF(AND('Trades'!I44&lt;&gt;"OPEN",'Trades'!I44&lt;&gt;"CLOSED"),"Wybierz OPEN lub CLOSED",IF(AND('Trades'!J44&lt;&gt;"NET",'Trades'!J44&lt;&gt;"GROSS"),"Wybierz NET lub GROSS",IF(COUNTIFS('Exits'!$B$9:$B$608,'Trades'!A44,'Exits'!$G$9:$G$608,-1)&gt;0,"Sprawdź powiązane wyjścia",IF(D44&gt;'Trades'!E44,"Zamknięta ilość przekracza początkową",IF(AND('Trades'!I44="OPEN",D44='Trades'!E44),"OPEN jest sprzeczne z zerową pozostałą ilością",IF('Trades'!I44="OPEN","",IF(O44=0,"Dodaj wyjście w Exits",IF(D44&lt;&gt;'Trades'!E44,"CLOSED wymaga zamknięcia całej ilości",IF(AND('Trades'!J44="NET",NOT(ISNUMBER('Trades'!L44))),"Podaj uzgodnione netto całej pozycji",IF(AND('Trades'!J44="NET",'Trades'!K44&lt;&gt;"YES"),"Potwierdź netto całej pozycji",IF(IF('Trades'!J44="NET",IF('Trades'!M44="",FALSE,IF(NOT(ISNUMBER('Trades'!M44)),TRUE,OR('Trades'!M44&lt;0,'Trades'!M44&gt;1000000000,ROUND('Trades'!M44,2)&lt;&gt;'Trades'!M44))),FALSE),"Kwoty: do 2 miejsc po przecinku; wartość bezwzględna wpisu ≤ 1 000 000 000.",IF(IF('Trades'!J44="NET",IF('Trades'!N44="",FALSE,IF(NOT(ISNUMBER('Trades'!N44)),TRUE,OR('Trades'!N44&lt;0,'Trades'!N44&gt;1000000000,ROUND('Trades'!N44,2)&lt;&gt;'Trades'!N44))),FALSE),"Kwoty: do 2 miejsc po przecinku; wartość bezwzględna wpisu ≤ 1 000 000 000.",IF(IF('Trades'!J44="NET",IF('Trades'!O44="",FALSE,IF(NOT(ISNUMBER('Trades'!O44)),TRUE,OR(ABS('Trades'!O44)&gt;1000000000,ROUND('Trades'!O44,2)&lt;&gt;'Trades'!O44))),FALSE),"Kwoty: do 2 miejsc po przecinku; wartość bezwzględna wpisu ≤ 1 000 000 000.",IF(AND('Trades'!J44="GROSS",NOT(ISNUMBER('Trades'!M44))),"Podaj prowizję, także zero",IF(AND('Trades'!J44="GROSS",'Trades'!M44&lt;0),"Prowizja nie może być ujemna",IF(AND('Trades'!J44="GROSS",NOT(ISNUMBER('Trades'!N44))),"Podaj pozostałe opłaty, także zero",IF(AND('Trades'!J44="GROSS",'Trades'!N44&lt;0),"Opłaty nie mogą być ujemne",IF(AND('Trades'!J44="GROSS",NOT(ISNUMBER('Trades'!O44))),"Podaj finansowanie ze znakiem, także zero",IF(AND('Trades'!J44="GROSS",NOT(ISNUMBER(F44))),"Podaj P&amp;L brutto każdego wyjścia",IF(IF('Trades'!J44="NET",OR(ABS('Trades'!L44)&gt;1000000000,ROUND('Trades'!L44,2)&lt;&gt;'Trades'!L44),FALSE),"Kwoty: do 2 miejsc po przecinku; wartość bezwzględna wpisu ≤ 1 000 000 000.",IF(IF('Trades'!J44="GROSS",OR(ABS('Trades'!M44)&gt;1000000000,ABS('Trades'!N44)&gt;1000000000,ABS('Trades'!O44)&gt;1000000000,ROUND('Trades'!M44,2)&lt;&gt;'Trades'!M44,ROUND('Trades'!N44,2)&lt;&gt;'Trades'!N44,ROUND('Trades'!O44,2)&lt;&gt;'Trades'!O44),FALSE),"Kwoty: do 2 miejsc po przecinku; wartość bezwzględna wpisu ≤ 1 000 000 000.",IF(AND('Trades'!G44&lt;&gt;"",OR(NOT(ISNUMBER('Trades'!G44)),'Trades'!G44&lt;=0)),"Podaj dodatnią cenę lub pozostaw puste",IF(AND('Trades'!H44&lt;&gt;"",OR(NOT(ISNUMBER('Trades'!H44)),'Trades'!H44&lt;=0)),"Podaj dodatnią cenę lub pozostaw puste","")))))))))))))))))))))))))))))))))))</x:f>
      </x:c>
      <x:c r="D44" s="31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b.d.",ROUND(SUMIFS('Exits'!$I$9:$I$608,'Exits'!$B$9:$B$608,'Trades'!A44),8)))</x:f>
      </x:c>
      <x:c r="E44" s="32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b.d.",IF(OR(O44=0,COUNTIFS('Exits'!$B$9:$B$608,'Trades'!A44,'Exits'!$G$9:$G$608,-1)&gt;0),"b.d.",_xlfn.MAXIFS('Exits'!$C$9:$C$608,'Exits'!$B$9:$B$608,'Trades'!A44))))</x:f>
      </x:c>
      <x:c r="F44" s="30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b.d.",IF(AND(O44&gt;0,SUMIFS('Exits'!$J$9:$J$608,'Exits'!$B$9:$B$608,'Trades'!A44)=O44),ROUND(SUMIFS('Exits'!$F$9:$F$608,'Exits'!$B$9:$B$608,'Trades'!A44),2),"b.d.")))</x:f>
      </x:c>
      <x:c r="G44" s="30" t="str">
        <x:f>IF(P44=0,"",IF(K44&lt;&gt;1,"b.d.",IF('Trades'!J44="NET",'Trades'!L44,ROUND(F44-'Trades'!M44-'Trades'!N44+'Trades'!O44,2))))</x:f>
      </x:c>
      <x:c r="H44" s="31" t="str">
        <x:f>IF(P44=0,"",IF(N44=1,G44/'Trades'!P44,"b.d."))</x:f>
      </x:c>
      <x:c r="I44" s="33" t="str">
        <x:f>IF(P44=0,"",IF(K44&lt;&gt;1,"Pozycja niezamknięta",IF(NOT(ISNUMBER('Trades'!P44)),"Brak lub błędne ryzyko: dodatnie, ≤ 1 000 000 000, do 2 miejsc po przecinku.",IF(OR('Trades'!P44&lt;=0,'Trades'!P44&gt;1000000000,ROUND('Trades'!P44,2)&lt;&gt;'Trades'!P44),"Brak lub błędne ryzyko: dodatnie, ≤ 1 000 000 000, do 2 miejsc po przecinku.",IF(AND('Trades'!Q44&lt;&gt;"PRICE",'Trades'!Q44&lt;&gt;"ALL_IN"),"Wybierz PRICE lub ALL_IN",IF('Trades'!Q44&lt;&gt;'Summary'!$K$4,"Wybrano inną podstawę","Zapisane"))))))</x:f>
      </x:c>
      <x:c r="J44" s="33" t="str">
        <x:f>IF(P44=0,"",IF('Summary'!$H$6="Sprawdź daty filtra","Sprawdź daty filtra",IF(L44=1,"Uwzględniona",IF(K44=1,"Poza okresem","Nieuwzględniona"))))</x:f>
      </x:c>
      <x:c r="K44" s="29" t="n">
        <x:f>IF(P44=0,0,IF('Trades'!I44="UNSUPPORTED",4,IF(C44&lt;&gt;"",3,IF('Trades'!I44="OPEN",2,1))))</x:f>
        <x:v>0</x:v>
      </x:c>
      <x:c r="L44" s="29" t="n">
        <x:f>IF(OR(K44&lt;&gt;1,'Summary'!$H$6="Sprawdź daty filtra"),0,IF(AND(OR('Summary'!$B$6="",E44&gt;='Summary'!$B$6),OR('Summary'!$E$6="",E44&lt;'Summary'!$E$6+1)),1,0))</x:f>
        <x:v>0</x:v>
      </x:c>
      <x:c r="M44" s="29" t="n">
        <x:f>IF(AND(L44=1,N44=1,'Trades'!Q44='Summary'!$K$4),1,0)</x:f>
        <x:v>0</x:v>
      </x:c>
      <x:c r="N44" s="29" t="n">
        <x:f>IF(K44&lt;&gt;1,0,IF(NOT(ISNUMBER('Trades'!P44)),0,IF(AND('Trades'!P44&gt;0,'Trades'!P44&lt;=1000000000,ROUND('Trades'!P44,2)='Trades'!P44,OR('Trades'!Q44="PRICE",'Trades'!Q44="ALL_IN")),1,0)))</x:f>
        <x:v>0</x:v>
      </x:c>
      <x:c r="O44" s="29" t="n">
        <x:f>IF(P44=0,0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0,COUNTIFS('Exits'!$B$9:$B$608,'Trades'!A44,'Exits'!$K$9:$K$608,1)))</x:f>
        <x:v>0</x:v>
      </x:c>
      <x:c r="P44" s="29" t="n">
        <x:f>IF(COUNTA('Trades'!A44:I44,'Trades'!K44:T44)=0,0,1)</x:f>
        <x:v>0</x:v>
      </x:c>
    </x:row>
    <x:row r="45" ht="52" customHeight="1">
      <x:c r="A45" s="29" t="str">
        <x:f>IF(P45=0,"",IF('Trades'!A45="","[Trades "&amp;ROW()&amp;"]",'Trades'!A45))</x:f>
      </x:c>
      <x:c r="B45" s="33" t="str">
        <x:f>IF(K45=0,"",CHOOSE(K45,"Zamknięta","Otwarta","Niepełna / błędna","Nieobsługiwana"))</x:f>
      </x:c>
      <x:c r="C45" s="33" t="str">
        <x:f>IF(P45=0,"",IF('Trades'!I45="UNSUPPORTED","Dobieranie / odwrócenia nie są obsługiwane",IF('Trades'!A45="","Podaj ID transakcji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ID: tekst zaczynający się od A–Z, do 64 znaków; bez *, ?, ~, =, &lt; i &gt;. Przykład: T-001.",IF(COUNTIFS('Trades'!$A$9:$A$208,'Trades'!A45)&lt;&gt;1,"ID transakcji się powtarza",IF('Trades'!B45="","Podaj instrument",IF(AND('Trades'!C45&lt;&gt;"LONG",'Trades'!C45&lt;&gt;"SHORT"),"Wybierz LONG lub SHORT",IF(NOT(ISNUMBER('Trades'!D45)),"Podaj prawidłowy czas otwarcia",IF(OR('Trades'!D45&lt;1,'Trades'!D45&gt;2958465),"Podaj prawidłowy czas otwarcia",IF(NOT(ISNUMBER('Trades'!E45)),"Podaj dodatnią początkową ilość",IF(OR('Trades'!E45&lt;=0,'Trades'!E45&gt;1000000,ROUND('Trades'!E45,8)&lt;&gt;'Trades'!E45),"Podaj dodatnią początkową ilość",IF('Trades'!F45="","Podaj jednostkę ilości",IF(AND('Trades'!I45&lt;&gt;"OPEN",'Trades'!I45&lt;&gt;"CLOSED"),"Wybierz OPEN lub CLOSED",IF(AND('Trades'!J45&lt;&gt;"NET",'Trades'!J45&lt;&gt;"GROSS"),"Wybierz NET lub GROSS",IF(COUNTIFS('Exits'!$B$9:$B$608,'Trades'!A45,'Exits'!$G$9:$G$608,-1)&gt;0,"Sprawdź powiązane wyjścia",IF(D45&gt;'Trades'!E45,"Zamknięta ilość przekracza początkową",IF(AND('Trades'!I45="OPEN",D45='Trades'!E45),"OPEN jest sprzeczne z zerową pozostałą ilością",IF('Trades'!I45="OPEN","",IF(O45=0,"Dodaj wyjście w Exits",IF(D45&lt;&gt;'Trades'!E45,"CLOSED wymaga zamknięcia całej ilości",IF(AND('Trades'!J45="NET",NOT(ISNUMBER('Trades'!L45))),"Podaj uzgodnione netto całej pozycji",IF(AND('Trades'!J45="NET",'Trades'!K45&lt;&gt;"YES"),"Potwierdź netto całej pozycji",IF(IF('Trades'!J45="NET",IF('Trades'!M45="",FALSE,IF(NOT(ISNUMBER('Trades'!M45)),TRUE,OR('Trades'!M45&lt;0,'Trades'!M45&gt;1000000000,ROUND('Trades'!M45,2)&lt;&gt;'Trades'!M45))),FALSE),"Kwoty: do 2 miejsc po przecinku; wartość bezwzględna wpisu ≤ 1 000 000 000.",IF(IF('Trades'!J45="NET",IF('Trades'!N45="",FALSE,IF(NOT(ISNUMBER('Trades'!N45)),TRUE,OR('Trades'!N45&lt;0,'Trades'!N45&gt;1000000000,ROUND('Trades'!N45,2)&lt;&gt;'Trades'!N45))),FALSE),"Kwoty: do 2 miejsc po przecinku; wartość bezwzględna wpisu ≤ 1 000 000 000.",IF(IF('Trades'!J45="NET",IF('Trades'!O45="",FALSE,IF(NOT(ISNUMBER('Trades'!O45)),TRUE,OR(ABS('Trades'!O45)&gt;1000000000,ROUND('Trades'!O45,2)&lt;&gt;'Trades'!O45))),FALSE),"Kwoty: do 2 miejsc po przecinku; wartość bezwzględna wpisu ≤ 1 000 000 000.",IF(AND('Trades'!J45="GROSS",NOT(ISNUMBER('Trades'!M45))),"Podaj prowizję, także zero",IF(AND('Trades'!J45="GROSS",'Trades'!M45&lt;0),"Prowizja nie może być ujemna",IF(AND('Trades'!J45="GROSS",NOT(ISNUMBER('Trades'!N45))),"Podaj pozostałe opłaty, także zero",IF(AND('Trades'!J45="GROSS",'Trades'!N45&lt;0),"Opłaty nie mogą być ujemne",IF(AND('Trades'!J45="GROSS",NOT(ISNUMBER('Trades'!O45))),"Podaj finansowanie ze znakiem, także zero",IF(AND('Trades'!J45="GROSS",NOT(ISNUMBER(F45))),"Podaj P&amp;L brutto każdego wyjścia",IF(IF('Trades'!J45="NET",OR(ABS('Trades'!L45)&gt;1000000000,ROUND('Trades'!L45,2)&lt;&gt;'Trades'!L45),FALSE),"Kwoty: do 2 miejsc po przecinku; wartość bezwzględna wpisu ≤ 1 000 000 000.",IF(IF('Trades'!J45="GROSS",OR(ABS('Trades'!M45)&gt;1000000000,ABS('Trades'!N45)&gt;1000000000,ABS('Trades'!O45)&gt;1000000000,ROUND('Trades'!M45,2)&lt;&gt;'Trades'!M45,ROUND('Trades'!N45,2)&lt;&gt;'Trades'!N45,ROUND('Trades'!O45,2)&lt;&gt;'Trades'!O45),FALSE),"Kwoty: do 2 miejsc po przecinku; wartość bezwzględna wpisu ≤ 1 000 000 000.",IF(AND('Trades'!G45&lt;&gt;"",OR(NOT(ISNUMBER('Trades'!G45)),'Trades'!G45&lt;=0)),"Podaj dodatnią cenę lub pozostaw puste",IF(AND('Trades'!H45&lt;&gt;"",OR(NOT(ISNUMBER('Trades'!H45)),'Trades'!H45&lt;=0)),"Podaj dodatnią cenę lub pozostaw puste","")))))))))))))))))))))))))))))))))))</x:f>
      </x:c>
      <x:c r="D45" s="31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b.d.",ROUND(SUMIFS('Exits'!$I$9:$I$608,'Exits'!$B$9:$B$608,'Trades'!A45),8)))</x:f>
      </x:c>
      <x:c r="E45" s="32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b.d.",IF(OR(O45=0,COUNTIFS('Exits'!$B$9:$B$608,'Trades'!A45,'Exits'!$G$9:$G$608,-1)&gt;0),"b.d.",_xlfn.MAXIFS('Exits'!$C$9:$C$608,'Exits'!$B$9:$B$608,'Trades'!A45))))</x:f>
      </x:c>
      <x:c r="F45" s="30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b.d.",IF(AND(O45&gt;0,SUMIFS('Exits'!$J$9:$J$608,'Exits'!$B$9:$B$608,'Trades'!A45)=O45),ROUND(SUMIFS('Exits'!$F$9:$F$608,'Exits'!$B$9:$B$608,'Trades'!A45),2),"b.d.")))</x:f>
      </x:c>
      <x:c r="G45" s="30" t="str">
        <x:f>IF(P45=0,"",IF(K45&lt;&gt;1,"b.d.",IF('Trades'!J45="NET",'Trades'!L45,ROUND(F45-'Trades'!M45-'Trades'!N45+'Trades'!O45,2))))</x:f>
      </x:c>
      <x:c r="H45" s="31" t="str">
        <x:f>IF(P45=0,"",IF(N45=1,G45/'Trades'!P45,"b.d."))</x:f>
      </x:c>
      <x:c r="I45" s="33" t="str">
        <x:f>IF(P45=0,"",IF(K45&lt;&gt;1,"Pozycja niezamknięta",IF(NOT(ISNUMBER('Trades'!P45)),"Brak lub błędne ryzyko: dodatnie, ≤ 1 000 000 000, do 2 miejsc po przecinku.",IF(OR('Trades'!P45&lt;=0,'Trades'!P45&gt;1000000000,ROUND('Trades'!P45,2)&lt;&gt;'Trades'!P45),"Brak lub błędne ryzyko: dodatnie, ≤ 1 000 000 000, do 2 miejsc po przecinku.",IF(AND('Trades'!Q45&lt;&gt;"PRICE",'Trades'!Q45&lt;&gt;"ALL_IN"),"Wybierz PRICE lub ALL_IN",IF('Trades'!Q45&lt;&gt;'Summary'!$K$4,"Wybrano inną podstawę","Zapisane"))))))</x:f>
      </x:c>
      <x:c r="J45" s="33" t="str">
        <x:f>IF(P45=0,"",IF('Summary'!$H$6="Sprawdź daty filtra","Sprawdź daty filtra",IF(L45=1,"Uwzględniona",IF(K45=1,"Poza okresem","Nieuwzględniona"))))</x:f>
      </x:c>
      <x:c r="K45" s="29" t="n">
        <x:f>IF(P45=0,0,IF('Trades'!I45="UNSUPPORTED",4,IF(C45&lt;&gt;"",3,IF('Trades'!I45="OPEN",2,1))))</x:f>
        <x:v>0</x:v>
      </x:c>
      <x:c r="L45" s="29" t="n">
        <x:f>IF(OR(K45&lt;&gt;1,'Summary'!$H$6="Sprawdź daty filtra"),0,IF(AND(OR('Summary'!$B$6="",E45&gt;='Summary'!$B$6),OR('Summary'!$E$6="",E45&lt;'Summary'!$E$6+1)),1,0))</x:f>
        <x:v>0</x:v>
      </x:c>
      <x:c r="M45" s="29" t="n">
        <x:f>IF(AND(L45=1,N45=1,'Trades'!Q45='Summary'!$K$4),1,0)</x:f>
        <x:v>0</x:v>
      </x:c>
      <x:c r="N45" s="29" t="n">
        <x:f>IF(K45&lt;&gt;1,0,IF(NOT(ISNUMBER('Trades'!P45)),0,IF(AND('Trades'!P45&gt;0,'Trades'!P45&lt;=1000000000,ROUND('Trades'!P45,2)='Trades'!P45,OR('Trades'!Q45="PRICE",'Trades'!Q45="ALL_IN")),1,0)))</x:f>
        <x:v>0</x:v>
      </x:c>
      <x:c r="O45" s="29" t="n">
        <x:f>IF(P45=0,0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0,COUNTIFS('Exits'!$B$9:$B$608,'Trades'!A45,'Exits'!$K$9:$K$608,1)))</x:f>
        <x:v>0</x:v>
      </x:c>
      <x:c r="P45" s="29" t="n">
        <x:f>IF(COUNTA('Trades'!A45:I45,'Trades'!K45:T45)=0,0,1)</x:f>
        <x:v>0</x:v>
      </x:c>
    </x:row>
    <x:row r="46" ht="52" customHeight="1">
      <x:c r="A46" s="29" t="str">
        <x:f>IF(P46=0,"",IF('Trades'!A46="","[Trades "&amp;ROW()&amp;"]",'Trades'!A46))</x:f>
      </x:c>
      <x:c r="B46" s="33" t="str">
        <x:f>IF(K46=0,"",CHOOSE(K46,"Zamknięta","Otwarta","Niepełna / błędna","Nieobsługiwana"))</x:f>
      </x:c>
      <x:c r="C46" s="33" t="str">
        <x:f>IF(P46=0,"",IF('Trades'!I46="UNSUPPORTED","Dobieranie / odwrócenia nie są obsługiwane",IF('Trades'!A46="","Podaj ID transakcji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ID: tekst zaczynający się od A–Z, do 64 znaków; bez *, ?, ~, =, &lt; i &gt;. Przykład: T-001.",IF(COUNTIFS('Trades'!$A$9:$A$208,'Trades'!A46)&lt;&gt;1,"ID transakcji się powtarza",IF('Trades'!B46="","Podaj instrument",IF(AND('Trades'!C46&lt;&gt;"LONG",'Trades'!C46&lt;&gt;"SHORT"),"Wybierz LONG lub SHORT",IF(NOT(ISNUMBER('Trades'!D46)),"Podaj prawidłowy czas otwarcia",IF(OR('Trades'!D46&lt;1,'Trades'!D46&gt;2958465),"Podaj prawidłowy czas otwarcia",IF(NOT(ISNUMBER('Trades'!E46)),"Podaj dodatnią początkową ilość",IF(OR('Trades'!E46&lt;=0,'Trades'!E46&gt;1000000,ROUND('Trades'!E46,8)&lt;&gt;'Trades'!E46),"Podaj dodatnią początkową ilość",IF('Trades'!F46="","Podaj jednostkę ilości",IF(AND('Trades'!I46&lt;&gt;"OPEN",'Trades'!I46&lt;&gt;"CLOSED"),"Wybierz OPEN lub CLOSED",IF(AND('Trades'!J46&lt;&gt;"NET",'Trades'!J46&lt;&gt;"GROSS"),"Wybierz NET lub GROSS",IF(COUNTIFS('Exits'!$B$9:$B$608,'Trades'!A46,'Exits'!$G$9:$G$608,-1)&gt;0,"Sprawdź powiązane wyjścia",IF(D46&gt;'Trades'!E46,"Zamknięta ilość przekracza początkową",IF(AND('Trades'!I46="OPEN",D46='Trades'!E46),"OPEN jest sprzeczne z zerową pozostałą ilością",IF('Trades'!I46="OPEN","",IF(O46=0,"Dodaj wyjście w Exits",IF(D46&lt;&gt;'Trades'!E46,"CLOSED wymaga zamknięcia całej ilości",IF(AND('Trades'!J46="NET",NOT(ISNUMBER('Trades'!L46))),"Podaj uzgodnione netto całej pozycji",IF(AND('Trades'!J46="NET",'Trades'!K46&lt;&gt;"YES"),"Potwierdź netto całej pozycji",IF(IF('Trades'!J46="NET",IF('Trades'!M46="",FALSE,IF(NOT(ISNUMBER('Trades'!M46)),TRUE,OR('Trades'!M46&lt;0,'Trades'!M46&gt;1000000000,ROUND('Trades'!M46,2)&lt;&gt;'Trades'!M46))),FALSE),"Kwoty: do 2 miejsc po przecinku; wartość bezwzględna wpisu ≤ 1 000 000 000.",IF(IF('Trades'!J46="NET",IF('Trades'!N46="",FALSE,IF(NOT(ISNUMBER('Trades'!N46)),TRUE,OR('Trades'!N46&lt;0,'Trades'!N46&gt;1000000000,ROUND('Trades'!N46,2)&lt;&gt;'Trades'!N46))),FALSE),"Kwoty: do 2 miejsc po przecinku; wartość bezwzględna wpisu ≤ 1 000 000 000.",IF(IF('Trades'!J46="NET",IF('Trades'!O46="",FALSE,IF(NOT(ISNUMBER('Trades'!O46)),TRUE,OR(ABS('Trades'!O46)&gt;1000000000,ROUND('Trades'!O46,2)&lt;&gt;'Trades'!O46))),FALSE),"Kwoty: do 2 miejsc po przecinku; wartość bezwzględna wpisu ≤ 1 000 000 000.",IF(AND('Trades'!J46="GROSS",NOT(ISNUMBER('Trades'!M46))),"Podaj prowizję, także zero",IF(AND('Trades'!J46="GROSS",'Trades'!M46&lt;0),"Prowizja nie może być ujemna",IF(AND('Trades'!J46="GROSS",NOT(ISNUMBER('Trades'!N46))),"Podaj pozostałe opłaty, także zero",IF(AND('Trades'!J46="GROSS",'Trades'!N46&lt;0),"Opłaty nie mogą być ujemne",IF(AND('Trades'!J46="GROSS",NOT(ISNUMBER('Trades'!O46))),"Podaj finansowanie ze znakiem, także zero",IF(AND('Trades'!J46="GROSS",NOT(ISNUMBER(F46))),"Podaj P&amp;L brutto każdego wyjścia",IF(IF('Trades'!J46="NET",OR(ABS('Trades'!L46)&gt;1000000000,ROUND('Trades'!L46,2)&lt;&gt;'Trades'!L46),FALSE),"Kwoty: do 2 miejsc po przecinku; wartość bezwzględna wpisu ≤ 1 000 000 000.",IF(IF('Trades'!J46="GROSS",OR(ABS('Trades'!M46)&gt;1000000000,ABS('Trades'!N46)&gt;1000000000,ABS('Trades'!O46)&gt;1000000000,ROUND('Trades'!M46,2)&lt;&gt;'Trades'!M46,ROUND('Trades'!N46,2)&lt;&gt;'Trades'!N46,ROUND('Trades'!O46,2)&lt;&gt;'Trades'!O46),FALSE),"Kwoty: do 2 miejsc po przecinku; wartość bezwzględna wpisu ≤ 1 000 000 000.",IF(AND('Trades'!G46&lt;&gt;"",OR(NOT(ISNUMBER('Trades'!G46)),'Trades'!G46&lt;=0)),"Podaj dodatnią cenę lub pozostaw puste",IF(AND('Trades'!H46&lt;&gt;"",OR(NOT(ISNUMBER('Trades'!H46)),'Trades'!H46&lt;=0)),"Podaj dodatnią cenę lub pozostaw puste","")))))))))))))))))))))))))))))))))))</x:f>
      </x:c>
      <x:c r="D46" s="31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b.d.",ROUND(SUMIFS('Exits'!$I$9:$I$608,'Exits'!$B$9:$B$608,'Trades'!A46),8)))</x:f>
      </x:c>
      <x:c r="E46" s="32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b.d.",IF(OR(O46=0,COUNTIFS('Exits'!$B$9:$B$608,'Trades'!A46,'Exits'!$G$9:$G$608,-1)&gt;0),"b.d.",_xlfn.MAXIFS('Exits'!$C$9:$C$608,'Exits'!$B$9:$B$608,'Trades'!A46))))</x:f>
      </x:c>
      <x:c r="F46" s="30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b.d.",IF(AND(O46&gt;0,SUMIFS('Exits'!$J$9:$J$608,'Exits'!$B$9:$B$608,'Trades'!A46)=O46),ROUND(SUMIFS('Exits'!$F$9:$F$608,'Exits'!$B$9:$B$608,'Trades'!A46),2),"b.d.")))</x:f>
      </x:c>
      <x:c r="G46" s="30" t="str">
        <x:f>IF(P46=0,"",IF(K46&lt;&gt;1,"b.d.",IF('Trades'!J46="NET",'Trades'!L46,ROUND(F46-'Trades'!M46-'Trades'!N46+'Trades'!O46,2))))</x:f>
      </x:c>
      <x:c r="H46" s="31" t="str">
        <x:f>IF(P46=0,"",IF(N46=1,G46/'Trades'!P46,"b.d."))</x:f>
      </x:c>
      <x:c r="I46" s="33" t="str">
        <x:f>IF(P46=0,"",IF(K46&lt;&gt;1,"Pozycja niezamknięta",IF(NOT(ISNUMBER('Trades'!P46)),"Brak lub błędne ryzyko: dodatnie, ≤ 1 000 000 000, do 2 miejsc po przecinku.",IF(OR('Trades'!P46&lt;=0,'Trades'!P46&gt;1000000000,ROUND('Trades'!P46,2)&lt;&gt;'Trades'!P46),"Brak lub błędne ryzyko: dodatnie, ≤ 1 000 000 000, do 2 miejsc po przecinku.",IF(AND('Trades'!Q46&lt;&gt;"PRICE",'Trades'!Q46&lt;&gt;"ALL_IN"),"Wybierz PRICE lub ALL_IN",IF('Trades'!Q46&lt;&gt;'Summary'!$K$4,"Wybrano inną podstawę","Zapisane"))))))</x:f>
      </x:c>
      <x:c r="J46" s="33" t="str">
        <x:f>IF(P46=0,"",IF('Summary'!$H$6="Sprawdź daty filtra","Sprawdź daty filtra",IF(L46=1,"Uwzględniona",IF(K46=1,"Poza okresem","Nieuwzględniona"))))</x:f>
      </x:c>
      <x:c r="K46" s="29" t="n">
        <x:f>IF(P46=0,0,IF('Trades'!I46="UNSUPPORTED",4,IF(C46&lt;&gt;"",3,IF('Trades'!I46="OPEN",2,1))))</x:f>
        <x:v>0</x:v>
      </x:c>
      <x:c r="L46" s="29" t="n">
        <x:f>IF(OR(K46&lt;&gt;1,'Summary'!$H$6="Sprawdź daty filtra"),0,IF(AND(OR('Summary'!$B$6="",E46&gt;='Summary'!$B$6),OR('Summary'!$E$6="",E46&lt;'Summary'!$E$6+1)),1,0))</x:f>
        <x:v>0</x:v>
      </x:c>
      <x:c r="M46" s="29" t="n">
        <x:f>IF(AND(L46=1,N46=1,'Trades'!Q46='Summary'!$K$4),1,0)</x:f>
        <x:v>0</x:v>
      </x:c>
      <x:c r="N46" s="29" t="n">
        <x:f>IF(K46&lt;&gt;1,0,IF(NOT(ISNUMBER('Trades'!P46)),0,IF(AND('Trades'!P46&gt;0,'Trades'!P46&lt;=1000000000,ROUND('Trades'!P46,2)='Trades'!P46,OR('Trades'!Q46="PRICE",'Trades'!Q46="ALL_IN")),1,0)))</x:f>
        <x:v>0</x:v>
      </x:c>
      <x:c r="O46" s="29" t="n">
        <x:f>IF(P46=0,0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0,COUNTIFS('Exits'!$B$9:$B$608,'Trades'!A46,'Exits'!$K$9:$K$608,1)))</x:f>
        <x:v>0</x:v>
      </x:c>
      <x:c r="P46" s="29" t="n">
        <x:f>IF(COUNTA('Trades'!A46:I46,'Trades'!K46:T46)=0,0,1)</x:f>
        <x:v>0</x:v>
      </x:c>
    </x:row>
    <x:row r="47" ht="52" customHeight="1">
      <x:c r="A47" s="29" t="str">
        <x:f>IF(P47=0,"",IF('Trades'!A47="","[Trades "&amp;ROW()&amp;"]",'Trades'!A47))</x:f>
      </x:c>
      <x:c r="B47" s="33" t="str">
        <x:f>IF(K47=0,"",CHOOSE(K47,"Zamknięta","Otwarta","Niepełna / błędna","Nieobsługiwana"))</x:f>
      </x:c>
      <x:c r="C47" s="33" t="str">
        <x:f>IF(P47=0,"",IF('Trades'!I47="UNSUPPORTED","Dobieranie / odwrócenia nie są obsługiwane",IF('Trades'!A47="","Podaj ID transakcji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ID: tekst zaczynający się od A–Z, do 64 znaków; bez *, ?, ~, =, &lt; i &gt;. Przykład: T-001.",IF(COUNTIFS('Trades'!$A$9:$A$208,'Trades'!A47)&lt;&gt;1,"ID transakcji się powtarza",IF('Trades'!B47="","Podaj instrument",IF(AND('Trades'!C47&lt;&gt;"LONG",'Trades'!C47&lt;&gt;"SHORT"),"Wybierz LONG lub SHORT",IF(NOT(ISNUMBER('Trades'!D47)),"Podaj prawidłowy czas otwarcia",IF(OR('Trades'!D47&lt;1,'Trades'!D47&gt;2958465),"Podaj prawidłowy czas otwarcia",IF(NOT(ISNUMBER('Trades'!E47)),"Podaj dodatnią początkową ilość",IF(OR('Trades'!E47&lt;=0,'Trades'!E47&gt;1000000,ROUND('Trades'!E47,8)&lt;&gt;'Trades'!E47),"Podaj dodatnią początkową ilość",IF('Trades'!F47="","Podaj jednostkę ilości",IF(AND('Trades'!I47&lt;&gt;"OPEN",'Trades'!I47&lt;&gt;"CLOSED"),"Wybierz OPEN lub CLOSED",IF(AND('Trades'!J47&lt;&gt;"NET",'Trades'!J47&lt;&gt;"GROSS"),"Wybierz NET lub GROSS",IF(COUNTIFS('Exits'!$B$9:$B$608,'Trades'!A47,'Exits'!$G$9:$G$608,-1)&gt;0,"Sprawdź powiązane wyjścia",IF(D47&gt;'Trades'!E47,"Zamknięta ilość przekracza początkową",IF(AND('Trades'!I47="OPEN",D47='Trades'!E47),"OPEN jest sprzeczne z zerową pozostałą ilością",IF('Trades'!I47="OPEN","",IF(O47=0,"Dodaj wyjście w Exits",IF(D47&lt;&gt;'Trades'!E47,"CLOSED wymaga zamknięcia całej ilości",IF(AND('Trades'!J47="NET",NOT(ISNUMBER('Trades'!L47))),"Podaj uzgodnione netto całej pozycji",IF(AND('Trades'!J47="NET",'Trades'!K47&lt;&gt;"YES"),"Potwierdź netto całej pozycji",IF(IF('Trades'!J47="NET",IF('Trades'!M47="",FALSE,IF(NOT(ISNUMBER('Trades'!M47)),TRUE,OR('Trades'!M47&lt;0,'Trades'!M47&gt;1000000000,ROUND('Trades'!M47,2)&lt;&gt;'Trades'!M47))),FALSE),"Kwoty: do 2 miejsc po przecinku; wartość bezwzględna wpisu ≤ 1 000 000 000.",IF(IF('Trades'!J47="NET",IF('Trades'!N47="",FALSE,IF(NOT(ISNUMBER('Trades'!N47)),TRUE,OR('Trades'!N47&lt;0,'Trades'!N47&gt;1000000000,ROUND('Trades'!N47,2)&lt;&gt;'Trades'!N47))),FALSE),"Kwoty: do 2 miejsc po przecinku; wartość bezwzględna wpisu ≤ 1 000 000 000.",IF(IF('Trades'!J47="NET",IF('Trades'!O47="",FALSE,IF(NOT(ISNUMBER('Trades'!O47)),TRUE,OR(ABS('Trades'!O47)&gt;1000000000,ROUND('Trades'!O47,2)&lt;&gt;'Trades'!O47))),FALSE),"Kwoty: do 2 miejsc po przecinku; wartość bezwzględna wpisu ≤ 1 000 000 000.",IF(AND('Trades'!J47="GROSS",NOT(ISNUMBER('Trades'!M47))),"Podaj prowizję, także zero",IF(AND('Trades'!J47="GROSS",'Trades'!M47&lt;0),"Prowizja nie może być ujemna",IF(AND('Trades'!J47="GROSS",NOT(ISNUMBER('Trades'!N47))),"Podaj pozostałe opłaty, także zero",IF(AND('Trades'!J47="GROSS",'Trades'!N47&lt;0),"Opłaty nie mogą być ujemne",IF(AND('Trades'!J47="GROSS",NOT(ISNUMBER('Trades'!O47))),"Podaj finansowanie ze znakiem, także zero",IF(AND('Trades'!J47="GROSS",NOT(ISNUMBER(F47))),"Podaj P&amp;L brutto każdego wyjścia",IF(IF('Trades'!J47="NET",OR(ABS('Trades'!L47)&gt;1000000000,ROUND('Trades'!L47,2)&lt;&gt;'Trades'!L47),FALSE),"Kwoty: do 2 miejsc po przecinku; wartość bezwzględna wpisu ≤ 1 000 000 000.",IF(IF('Trades'!J47="GROSS",OR(ABS('Trades'!M47)&gt;1000000000,ABS('Trades'!N47)&gt;1000000000,ABS('Trades'!O47)&gt;1000000000,ROUND('Trades'!M47,2)&lt;&gt;'Trades'!M47,ROUND('Trades'!N47,2)&lt;&gt;'Trades'!N47,ROUND('Trades'!O47,2)&lt;&gt;'Trades'!O47),FALSE),"Kwoty: do 2 miejsc po przecinku; wartość bezwzględna wpisu ≤ 1 000 000 000.",IF(AND('Trades'!G47&lt;&gt;"",OR(NOT(ISNUMBER('Trades'!G47)),'Trades'!G47&lt;=0)),"Podaj dodatnią cenę lub pozostaw puste",IF(AND('Trades'!H47&lt;&gt;"",OR(NOT(ISNUMBER('Trades'!H47)),'Trades'!H47&lt;=0)),"Podaj dodatnią cenę lub pozostaw puste","")))))))))))))))))))))))))))))))))))</x:f>
      </x:c>
      <x:c r="D47" s="31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b.d.",ROUND(SUMIFS('Exits'!$I$9:$I$608,'Exits'!$B$9:$B$608,'Trades'!A47),8)))</x:f>
      </x:c>
      <x:c r="E47" s="32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b.d.",IF(OR(O47=0,COUNTIFS('Exits'!$B$9:$B$608,'Trades'!A47,'Exits'!$G$9:$G$608,-1)&gt;0),"b.d.",_xlfn.MAXIFS('Exits'!$C$9:$C$608,'Exits'!$B$9:$B$608,'Trades'!A47))))</x:f>
      </x:c>
      <x:c r="F47" s="30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b.d.",IF(AND(O47&gt;0,SUMIFS('Exits'!$J$9:$J$608,'Exits'!$B$9:$B$608,'Trades'!A47)=O47),ROUND(SUMIFS('Exits'!$F$9:$F$608,'Exits'!$B$9:$B$608,'Trades'!A47),2),"b.d.")))</x:f>
      </x:c>
      <x:c r="G47" s="30" t="str">
        <x:f>IF(P47=0,"",IF(K47&lt;&gt;1,"b.d.",IF('Trades'!J47="NET",'Trades'!L47,ROUND(F47-'Trades'!M47-'Trades'!N47+'Trades'!O47,2))))</x:f>
      </x:c>
      <x:c r="H47" s="31" t="str">
        <x:f>IF(P47=0,"",IF(N47=1,G47/'Trades'!P47,"b.d."))</x:f>
      </x:c>
      <x:c r="I47" s="33" t="str">
        <x:f>IF(P47=0,"",IF(K47&lt;&gt;1,"Pozycja niezamknięta",IF(NOT(ISNUMBER('Trades'!P47)),"Brak lub błędne ryzyko: dodatnie, ≤ 1 000 000 000, do 2 miejsc po przecinku.",IF(OR('Trades'!P47&lt;=0,'Trades'!P47&gt;1000000000,ROUND('Trades'!P47,2)&lt;&gt;'Trades'!P47),"Brak lub błędne ryzyko: dodatnie, ≤ 1 000 000 000, do 2 miejsc po przecinku.",IF(AND('Trades'!Q47&lt;&gt;"PRICE",'Trades'!Q47&lt;&gt;"ALL_IN"),"Wybierz PRICE lub ALL_IN",IF('Trades'!Q47&lt;&gt;'Summary'!$K$4,"Wybrano inną podstawę","Zapisane"))))))</x:f>
      </x:c>
      <x:c r="J47" s="33" t="str">
        <x:f>IF(P47=0,"",IF('Summary'!$H$6="Sprawdź daty filtra","Sprawdź daty filtra",IF(L47=1,"Uwzględniona",IF(K47=1,"Poza okresem","Nieuwzględniona"))))</x:f>
      </x:c>
      <x:c r="K47" s="29" t="n">
        <x:f>IF(P47=0,0,IF('Trades'!I47="UNSUPPORTED",4,IF(C47&lt;&gt;"",3,IF('Trades'!I47="OPEN",2,1))))</x:f>
        <x:v>0</x:v>
      </x:c>
      <x:c r="L47" s="29" t="n">
        <x:f>IF(OR(K47&lt;&gt;1,'Summary'!$H$6="Sprawdź daty filtra"),0,IF(AND(OR('Summary'!$B$6="",E47&gt;='Summary'!$B$6),OR('Summary'!$E$6="",E47&lt;'Summary'!$E$6+1)),1,0))</x:f>
        <x:v>0</x:v>
      </x:c>
      <x:c r="M47" s="29" t="n">
        <x:f>IF(AND(L47=1,N47=1,'Trades'!Q47='Summary'!$K$4),1,0)</x:f>
        <x:v>0</x:v>
      </x:c>
      <x:c r="N47" s="29" t="n">
        <x:f>IF(K47&lt;&gt;1,0,IF(NOT(ISNUMBER('Trades'!P47)),0,IF(AND('Trades'!P47&gt;0,'Trades'!P47&lt;=1000000000,ROUND('Trades'!P47,2)='Trades'!P47,OR('Trades'!Q47="PRICE",'Trades'!Q47="ALL_IN")),1,0)))</x:f>
        <x:v>0</x:v>
      </x:c>
      <x:c r="O47" s="29" t="n">
        <x:f>IF(P47=0,0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0,COUNTIFS('Exits'!$B$9:$B$608,'Trades'!A47,'Exits'!$K$9:$K$608,1)))</x:f>
        <x:v>0</x:v>
      </x:c>
      <x:c r="P47" s="29" t="n">
        <x:f>IF(COUNTA('Trades'!A47:I47,'Trades'!K47:T47)=0,0,1)</x:f>
        <x:v>0</x:v>
      </x:c>
    </x:row>
    <x:row r="48" ht="52" customHeight="1">
      <x:c r="A48" s="29" t="str">
        <x:f>IF(P48=0,"",IF('Trades'!A48="","[Trades "&amp;ROW()&amp;"]",'Trades'!A48))</x:f>
      </x:c>
      <x:c r="B48" s="33" t="str">
        <x:f>IF(K48=0,"",CHOOSE(K48,"Zamknięta","Otwarta","Niepełna / błędna","Nieobsługiwana"))</x:f>
      </x:c>
      <x:c r="C48" s="33" t="str">
        <x:f>IF(P48=0,"",IF('Trades'!I48="UNSUPPORTED","Dobieranie / odwrócenia nie są obsługiwane",IF('Trades'!A48="","Podaj ID transakcji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ID: tekst zaczynający się od A–Z, do 64 znaków; bez *, ?, ~, =, &lt; i &gt;. Przykład: T-001.",IF(COUNTIFS('Trades'!$A$9:$A$208,'Trades'!A48)&lt;&gt;1,"ID transakcji się powtarza",IF('Trades'!B48="","Podaj instrument",IF(AND('Trades'!C48&lt;&gt;"LONG",'Trades'!C48&lt;&gt;"SHORT"),"Wybierz LONG lub SHORT",IF(NOT(ISNUMBER('Trades'!D48)),"Podaj prawidłowy czas otwarcia",IF(OR('Trades'!D48&lt;1,'Trades'!D48&gt;2958465),"Podaj prawidłowy czas otwarcia",IF(NOT(ISNUMBER('Trades'!E48)),"Podaj dodatnią początkową ilość",IF(OR('Trades'!E48&lt;=0,'Trades'!E48&gt;1000000,ROUND('Trades'!E48,8)&lt;&gt;'Trades'!E48),"Podaj dodatnią początkową ilość",IF('Trades'!F48="","Podaj jednostkę ilości",IF(AND('Trades'!I48&lt;&gt;"OPEN",'Trades'!I48&lt;&gt;"CLOSED"),"Wybierz OPEN lub CLOSED",IF(AND('Trades'!J48&lt;&gt;"NET",'Trades'!J48&lt;&gt;"GROSS"),"Wybierz NET lub GROSS",IF(COUNTIFS('Exits'!$B$9:$B$608,'Trades'!A48,'Exits'!$G$9:$G$608,-1)&gt;0,"Sprawdź powiązane wyjścia",IF(D48&gt;'Trades'!E48,"Zamknięta ilość przekracza początkową",IF(AND('Trades'!I48="OPEN",D48='Trades'!E48),"OPEN jest sprzeczne z zerową pozostałą ilością",IF('Trades'!I48="OPEN","",IF(O48=0,"Dodaj wyjście w Exits",IF(D48&lt;&gt;'Trades'!E48,"CLOSED wymaga zamknięcia całej ilości",IF(AND('Trades'!J48="NET",NOT(ISNUMBER('Trades'!L48))),"Podaj uzgodnione netto całej pozycji",IF(AND('Trades'!J48="NET",'Trades'!K48&lt;&gt;"YES"),"Potwierdź netto całej pozycji",IF(IF('Trades'!J48="NET",IF('Trades'!M48="",FALSE,IF(NOT(ISNUMBER('Trades'!M48)),TRUE,OR('Trades'!M48&lt;0,'Trades'!M48&gt;1000000000,ROUND('Trades'!M48,2)&lt;&gt;'Trades'!M48))),FALSE),"Kwoty: do 2 miejsc po przecinku; wartość bezwzględna wpisu ≤ 1 000 000 000.",IF(IF('Trades'!J48="NET",IF('Trades'!N48="",FALSE,IF(NOT(ISNUMBER('Trades'!N48)),TRUE,OR('Trades'!N48&lt;0,'Trades'!N48&gt;1000000000,ROUND('Trades'!N48,2)&lt;&gt;'Trades'!N48))),FALSE),"Kwoty: do 2 miejsc po przecinku; wartość bezwzględna wpisu ≤ 1 000 000 000.",IF(IF('Trades'!J48="NET",IF('Trades'!O48="",FALSE,IF(NOT(ISNUMBER('Trades'!O48)),TRUE,OR(ABS('Trades'!O48)&gt;1000000000,ROUND('Trades'!O48,2)&lt;&gt;'Trades'!O48))),FALSE),"Kwoty: do 2 miejsc po przecinku; wartość bezwzględna wpisu ≤ 1 000 000 000.",IF(AND('Trades'!J48="GROSS",NOT(ISNUMBER('Trades'!M48))),"Podaj prowizję, także zero",IF(AND('Trades'!J48="GROSS",'Trades'!M48&lt;0),"Prowizja nie może być ujemna",IF(AND('Trades'!J48="GROSS",NOT(ISNUMBER('Trades'!N48))),"Podaj pozostałe opłaty, także zero",IF(AND('Trades'!J48="GROSS",'Trades'!N48&lt;0),"Opłaty nie mogą być ujemne",IF(AND('Trades'!J48="GROSS",NOT(ISNUMBER('Trades'!O48))),"Podaj finansowanie ze znakiem, także zero",IF(AND('Trades'!J48="GROSS",NOT(ISNUMBER(F48))),"Podaj P&amp;L brutto każdego wyjścia",IF(IF('Trades'!J48="NET",OR(ABS('Trades'!L48)&gt;1000000000,ROUND('Trades'!L48,2)&lt;&gt;'Trades'!L48),FALSE),"Kwoty: do 2 miejsc po przecinku; wartość bezwzględna wpisu ≤ 1 000 000 000.",IF(IF('Trades'!J48="GROSS",OR(ABS('Trades'!M48)&gt;1000000000,ABS('Trades'!N48)&gt;1000000000,ABS('Trades'!O48)&gt;1000000000,ROUND('Trades'!M48,2)&lt;&gt;'Trades'!M48,ROUND('Trades'!N48,2)&lt;&gt;'Trades'!N48,ROUND('Trades'!O48,2)&lt;&gt;'Trades'!O48),FALSE),"Kwoty: do 2 miejsc po przecinku; wartość bezwzględna wpisu ≤ 1 000 000 000.",IF(AND('Trades'!G48&lt;&gt;"",OR(NOT(ISNUMBER('Trades'!G48)),'Trades'!G48&lt;=0)),"Podaj dodatnią cenę lub pozostaw puste",IF(AND('Trades'!H48&lt;&gt;"",OR(NOT(ISNUMBER('Trades'!H48)),'Trades'!H48&lt;=0)),"Podaj dodatnią cenę lub pozostaw puste","")))))))))))))))))))))))))))))))))))</x:f>
      </x:c>
      <x:c r="D48" s="31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b.d.",ROUND(SUMIFS('Exits'!$I$9:$I$608,'Exits'!$B$9:$B$608,'Trades'!A48),8)))</x:f>
      </x:c>
      <x:c r="E48" s="32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b.d.",IF(OR(O48=0,COUNTIFS('Exits'!$B$9:$B$608,'Trades'!A48,'Exits'!$G$9:$G$608,-1)&gt;0),"b.d.",_xlfn.MAXIFS('Exits'!$C$9:$C$608,'Exits'!$B$9:$B$608,'Trades'!A48))))</x:f>
      </x:c>
      <x:c r="F48" s="30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b.d.",IF(AND(O48&gt;0,SUMIFS('Exits'!$J$9:$J$608,'Exits'!$B$9:$B$608,'Trades'!A48)=O48),ROUND(SUMIFS('Exits'!$F$9:$F$608,'Exits'!$B$9:$B$608,'Trades'!A48),2),"b.d.")))</x:f>
      </x:c>
      <x:c r="G48" s="30" t="str">
        <x:f>IF(P48=0,"",IF(K48&lt;&gt;1,"b.d.",IF('Trades'!J48="NET",'Trades'!L48,ROUND(F48-'Trades'!M48-'Trades'!N48+'Trades'!O48,2))))</x:f>
      </x:c>
      <x:c r="H48" s="31" t="str">
        <x:f>IF(P48=0,"",IF(N48=1,G48/'Trades'!P48,"b.d."))</x:f>
      </x:c>
      <x:c r="I48" s="33" t="str">
        <x:f>IF(P48=0,"",IF(K48&lt;&gt;1,"Pozycja niezamknięta",IF(NOT(ISNUMBER('Trades'!P48)),"Brak lub błędne ryzyko: dodatnie, ≤ 1 000 000 000, do 2 miejsc po przecinku.",IF(OR('Trades'!P48&lt;=0,'Trades'!P48&gt;1000000000,ROUND('Trades'!P48,2)&lt;&gt;'Trades'!P48),"Brak lub błędne ryzyko: dodatnie, ≤ 1 000 000 000, do 2 miejsc po przecinku.",IF(AND('Trades'!Q48&lt;&gt;"PRICE",'Trades'!Q48&lt;&gt;"ALL_IN"),"Wybierz PRICE lub ALL_IN",IF('Trades'!Q48&lt;&gt;'Summary'!$K$4,"Wybrano inną podstawę","Zapisane"))))))</x:f>
      </x:c>
      <x:c r="J48" s="33" t="str">
        <x:f>IF(P48=0,"",IF('Summary'!$H$6="Sprawdź daty filtra","Sprawdź daty filtra",IF(L48=1,"Uwzględniona",IF(K48=1,"Poza okresem","Nieuwzględniona"))))</x:f>
      </x:c>
      <x:c r="K48" s="29" t="n">
        <x:f>IF(P48=0,0,IF('Trades'!I48="UNSUPPORTED",4,IF(C48&lt;&gt;"",3,IF('Trades'!I48="OPEN",2,1))))</x:f>
        <x:v>0</x:v>
      </x:c>
      <x:c r="L48" s="29" t="n">
        <x:f>IF(OR(K48&lt;&gt;1,'Summary'!$H$6="Sprawdź daty filtra"),0,IF(AND(OR('Summary'!$B$6="",E48&gt;='Summary'!$B$6),OR('Summary'!$E$6="",E48&lt;'Summary'!$E$6+1)),1,0))</x:f>
        <x:v>0</x:v>
      </x:c>
      <x:c r="M48" s="29" t="n">
        <x:f>IF(AND(L48=1,N48=1,'Trades'!Q48='Summary'!$K$4),1,0)</x:f>
        <x:v>0</x:v>
      </x:c>
      <x:c r="N48" s="29" t="n">
        <x:f>IF(K48&lt;&gt;1,0,IF(NOT(ISNUMBER('Trades'!P48)),0,IF(AND('Trades'!P48&gt;0,'Trades'!P48&lt;=1000000000,ROUND('Trades'!P48,2)='Trades'!P48,OR('Trades'!Q48="PRICE",'Trades'!Q48="ALL_IN")),1,0)))</x:f>
        <x:v>0</x:v>
      </x:c>
      <x:c r="O48" s="29" t="n">
        <x:f>IF(P48=0,0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0,COUNTIFS('Exits'!$B$9:$B$608,'Trades'!A48,'Exits'!$K$9:$K$608,1)))</x:f>
        <x:v>0</x:v>
      </x:c>
      <x:c r="P48" s="29" t="n">
        <x:f>IF(COUNTA('Trades'!A48:I48,'Trades'!K48:T48)=0,0,1)</x:f>
        <x:v>0</x:v>
      </x:c>
    </x:row>
    <x:row r="49" ht="52" customHeight="1">
      <x:c r="A49" s="29" t="str">
        <x:f>IF(P49=0,"",IF('Trades'!A49="","[Trades "&amp;ROW()&amp;"]",'Trades'!A49))</x:f>
      </x:c>
      <x:c r="B49" s="33" t="str">
        <x:f>IF(K49=0,"",CHOOSE(K49,"Zamknięta","Otwarta","Niepełna / błędna","Nieobsługiwana"))</x:f>
      </x:c>
      <x:c r="C49" s="33" t="str">
        <x:f>IF(P49=0,"",IF('Trades'!I49="UNSUPPORTED","Dobieranie / odwrócenia nie są obsługiwane",IF('Trades'!A49="","Podaj ID transakcji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ID: tekst zaczynający się od A–Z, do 64 znaków; bez *, ?, ~, =, &lt; i &gt;. Przykład: T-001.",IF(COUNTIFS('Trades'!$A$9:$A$208,'Trades'!A49)&lt;&gt;1,"ID transakcji się powtarza",IF('Trades'!B49="","Podaj instrument",IF(AND('Trades'!C49&lt;&gt;"LONG",'Trades'!C49&lt;&gt;"SHORT"),"Wybierz LONG lub SHORT",IF(NOT(ISNUMBER('Trades'!D49)),"Podaj prawidłowy czas otwarcia",IF(OR('Trades'!D49&lt;1,'Trades'!D49&gt;2958465),"Podaj prawidłowy czas otwarcia",IF(NOT(ISNUMBER('Trades'!E49)),"Podaj dodatnią początkową ilość",IF(OR('Trades'!E49&lt;=0,'Trades'!E49&gt;1000000,ROUND('Trades'!E49,8)&lt;&gt;'Trades'!E49),"Podaj dodatnią początkową ilość",IF('Trades'!F49="","Podaj jednostkę ilości",IF(AND('Trades'!I49&lt;&gt;"OPEN",'Trades'!I49&lt;&gt;"CLOSED"),"Wybierz OPEN lub CLOSED",IF(AND('Trades'!J49&lt;&gt;"NET",'Trades'!J49&lt;&gt;"GROSS"),"Wybierz NET lub GROSS",IF(COUNTIFS('Exits'!$B$9:$B$608,'Trades'!A49,'Exits'!$G$9:$G$608,-1)&gt;0,"Sprawdź powiązane wyjścia",IF(D49&gt;'Trades'!E49,"Zamknięta ilość przekracza początkową",IF(AND('Trades'!I49="OPEN",D49='Trades'!E49),"OPEN jest sprzeczne z zerową pozostałą ilością",IF('Trades'!I49="OPEN","",IF(O49=0,"Dodaj wyjście w Exits",IF(D49&lt;&gt;'Trades'!E49,"CLOSED wymaga zamknięcia całej ilości",IF(AND('Trades'!J49="NET",NOT(ISNUMBER('Trades'!L49))),"Podaj uzgodnione netto całej pozycji",IF(AND('Trades'!J49="NET",'Trades'!K49&lt;&gt;"YES"),"Potwierdź netto całej pozycji",IF(IF('Trades'!J49="NET",IF('Trades'!M49="",FALSE,IF(NOT(ISNUMBER('Trades'!M49)),TRUE,OR('Trades'!M49&lt;0,'Trades'!M49&gt;1000000000,ROUND('Trades'!M49,2)&lt;&gt;'Trades'!M49))),FALSE),"Kwoty: do 2 miejsc po przecinku; wartość bezwzględna wpisu ≤ 1 000 000 000.",IF(IF('Trades'!J49="NET",IF('Trades'!N49="",FALSE,IF(NOT(ISNUMBER('Trades'!N49)),TRUE,OR('Trades'!N49&lt;0,'Trades'!N49&gt;1000000000,ROUND('Trades'!N49,2)&lt;&gt;'Trades'!N49))),FALSE),"Kwoty: do 2 miejsc po przecinku; wartość bezwzględna wpisu ≤ 1 000 000 000.",IF(IF('Trades'!J49="NET",IF('Trades'!O49="",FALSE,IF(NOT(ISNUMBER('Trades'!O49)),TRUE,OR(ABS('Trades'!O49)&gt;1000000000,ROUND('Trades'!O49,2)&lt;&gt;'Trades'!O49))),FALSE),"Kwoty: do 2 miejsc po przecinku; wartość bezwzględna wpisu ≤ 1 000 000 000.",IF(AND('Trades'!J49="GROSS",NOT(ISNUMBER('Trades'!M49))),"Podaj prowizję, także zero",IF(AND('Trades'!J49="GROSS",'Trades'!M49&lt;0),"Prowizja nie może być ujemna",IF(AND('Trades'!J49="GROSS",NOT(ISNUMBER('Trades'!N49))),"Podaj pozostałe opłaty, także zero",IF(AND('Trades'!J49="GROSS",'Trades'!N49&lt;0),"Opłaty nie mogą być ujemne",IF(AND('Trades'!J49="GROSS",NOT(ISNUMBER('Trades'!O49))),"Podaj finansowanie ze znakiem, także zero",IF(AND('Trades'!J49="GROSS",NOT(ISNUMBER(F49))),"Podaj P&amp;L brutto każdego wyjścia",IF(IF('Trades'!J49="NET",OR(ABS('Trades'!L49)&gt;1000000000,ROUND('Trades'!L49,2)&lt;&gt;'Trades'!L49),FALSE),"Kwoty: do 2 miejsc po przecinku; wartość bezwzględna wpisu ≤ 1 000 000 000.",IF(IF('Trades'!J49="GROSS",OR(ABS('Trades'!M49)&gt;1000000000,ABS('Trades'!N49)&gt;1000000000,ABS('Trades'!O49)&gt;1000000000,ROUND('Trades'!M49,2)&lt;&gt;'Trades'!M49,ROUND('Trades'!N49,2)&lt;&gt;'Trades'!N49,ROUND('Trades'!O49,2)&lt;&gt;'Trades'!O49),FALSE),"Kwoty: do 2 miejsc po przecinku; wartość bezwzględna wpisu ≤ 1 000 000 000.",IF(AND('Trades'!G49&lt;&gt;"",OR(NOT(ISNUMBER('Trades'!G49)),'Trades'!G49&lt;=0)),"Podaj dodatnią cenę lub pozostaw puste",IF(AND('Trades'!H49&lt;&gt;"",OR(NOT(ISNUMBER('Trades'!H49)),'Trades'!H49&lt;=0)),"Podaj dodatnią cenę lub pozostaw puste","")))))))))))))))))))))))))))))))))))</x:f>
      </x:c>
      <x:c r="D49" s="31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b.d.",ROUND(SUMIFS('Exits'!$I$9:$I$608,'Exits'!$B$9:$B$608,'Trades'!A49),8)))</x:f>
      </x:c>
      <x:c r="E49" s="32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b.d.",IF(OR(O49=0,COUNTIFS('Exits'!$B$9:$B$608,'Trades'!A49,'Exits'!$G$9:$G$608,-1)&gt;0),"b.d.",_xlfn.MAXIFS('Exits'!$C$9:$C$608,'Exits'!$B$9:$B$608,'Trades'!A49))))</x:f>
      </x:c>
      <x:c r="F49" s="30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b.d.",IF(AND(O49&gt;0,SUMIFS('Exits'!$J$9:$J$608,'Exits'!$B$9:$B$608,'Trades'!A49)=O49),ROUND(SUMIFS('Exits'!$F$9:$F$608,'Exits'!$B$9:$B$608,'Trades'!A49),2),"b.d.")))</x:f>
      </x:c>
      <x:c r="G49" s="30" t="str">
        <x:f>IF(P49=0,"",IF(K49&lt;&gt;1,"b.d.",IF('Trades'!J49="NET",'Trades'!L49,ROUND(F49-'Trades'!M49-'Trades'!N49+'Trades'!O49,2))))</x:f>
      </x:c>
      <x:c r="H49" s="31" t="str">
        <x:f>IF(P49=0,"",IF(N49=1,G49/'Trades'!P49,"b.d."))</x:f>
      </x:c>
      <x:c r="I49" s="33" t="str">
        <x:f>IF(P49=0,"",IF(K49&lt;&gt;1,"Pozycja niezamknięta",IF(NOT(ISNUMBER('Trades'!P49)),"Brak lub błędne ryzyko: dodatnie, ≤ 1 000 000 000, do 2 miejsc po przecinku.",IF(OR('Trades'!P49&lt;=0,'Trades'!P49&gt;1000000000,ROUND('Trades'!P49,2)&lt;&gt;'Trades'!P49),"Brak lub błędne ryzyko: dodatnie, ≤ 1 000 000 000, do 2 miejsc po przecinku.",IF(AND('Trades'!Q49&lt;&gt;"PRICE",'Trades'!Q49&lt;&gt;"ALL_IN"),"Wybierz PRICE lub ALL_IN",IF('Trades'!Q49&lt;&gt;'Summary'!$K$4,"Wybrano inną podstawę","Zapisane"))))))</x:f>
      </x:c>
      <x:c r="J49" s="33" t="str">
        <x:f>IF(P49=0,"",IF('Summary'!$H$6="Sprawdź daty filtra","Sprawdź daty filtra",IF(L49=1,"Uwzględniona",IF(K49=1,"Poza okresem","Nieuwzględniona"))))</x:f>
      </x:c>
      <x:c r="K49" s="29" t="n">
        <x:f>IF(P49=0,0,IF('Trades'!I49="UNSUPPORTED",4,IF(C49&lt;&gt;"",3,IF('Trades'!I49="OPEN",2,1))))</x:f>
        <x:v>0</x:v>
      </x:c>
      <x:c r="L49" s="29" t="n">
        <x:f>IF(OR(K49&lt;&gt;1,'Summary'!$H$6="Sprawdź daty filtra"),0,IF(AND(OR('Summary'!$B$6="",E49&gt;='Summary'!$B$6),OR('Summary'!$E$6="",E49&lt;'Summary'!$E$6+1)),1,0))</x:f>
        <x:v>0</x:v>
      </x:c>
      <x:c r="M49" s="29" t="n">
        <x:f>IF(AND(L49=1,N49=1,'Trades'!Q49='Summary'!$K$4),1,0)</x:f>
        <x:v>0</x:v>
      </x:c>
      <x:c r="N49" s="29" t="n">
        <x:f>IF(K49&lt;&gt;1,0,IF(NOT(ISNUMBER('Trades'!P49)),0,IF(AND('Trades'!P49&gt;0,'Trades'!P49&lt;=1000000000,ROUND('Trades'!P49,2)='Trades'!P49,OR('Trades'!Q49="PRICE",'Trades'!Q49="ALL_IN")),1,0)))</x:f>
        <x:v>0</x:v>
      </x:c>
      <x:c r="O49" s="29" t="n">
        <x:f>IF(P49=0,0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0,COUNTIFS('Exits'!$B$9:$B$608,'Trades'!A49,'Exits'!$K$9:$K$608,1)))</x:f>
        <x:v>0</x:v>
      </x:c>
      <x:c r="P49" s="29" t="n">
        <x:f>IF(COUNTA('Trades'!A49:I49,'Trades'!K49:T49)=0,0,1)</x:f>
        <x:v>0</x:v>
      </x:c>
    </x:row>
    <x:row r="50" ht="52" customHeight="1">
      <x:c r="A50" s="29" t="str">
        <x:f>IF(P50=0,"",IF('Trades'!A50="","[Trades "&amp;ROW()&amp;"]",'Trades'!A50))</x:f>
      </x:c>
      <x:c r="B50" s="33" t="str">
        <x:f>IF(K50=0,"",CHOOSE(K50,"Zamknięta","Otwarta","Niepełna / błędna","Nieobsługiwana"))</x:f>
      </x:c>
      <x:c r="C50" s="33" t="str">
        <x:f>IF(P50=0,"",IF('Trades'!I50="UNSUPPORTED","Dobieranie / odwrócenia nie są obsługiwane",IF('Trades'!A50="","Podaj ID transakcji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ID: tekst zaczynający się od A–Z, do 64 znaków; bez *, ?, ~, =, &lt; i &gt;. Przykład: T-001.",IF(COUNTIFS('Trades'!$A$9:$A$208,'Trades'!A50)&lt;&gt;1,"ID transakcji się powtarza",IF('Trades'!B50="","Podaj instrument",IF(AND('Trades'!C50&lt;&gt;"LONG",'Trades'!C50&lt;&gt;"SHORT"),"Wybierz LONG lub SHORT",IF(NOT(ISNUMBER('Trades'!D50)),"Podaj prawidłowy czas otwarcia",IF(OR('Trades'!D50&lt;1,'Trades'!D50&gt;2958465),"Podaj prawidłowy czas otwarcia",IF(NOT(ISNUMBER('Trades'!E50)),"Podaj dodatnią początkową ilość",IF(OR('Trades'!E50&lt;=0,'Trades'!E50&gt;1000000,ROUND('Trades'!E50,8)&lt;&gt;'Trades'!E50),"Podaj dodatnią początkową ilość",IF('Trades'!F50="","Podaj jednostkę ilości",IF(AND('Trades'!I50&lt;&gt;"OPEN",'Trades'!I50&lt;&gt;"CLOSED"),"Wybierz OPEN lub CLOSED",IF(AND('Trades'!J50&lt;&gt;"NET",'Trades'!J50&lt;&gt;"GROSS"),"Wybierz NET lub GROSS",IF(COUNTIFS('Exits'!$B$9:$B$608,'Trades'!A50,'Exits'!$G$9:$G$608,-1)&gt;0,"Sprawdź powiązane wyjścia",IF(D50&gt;'Trades'!E50,"Zamknięta ilość przekracza początkową",IF(AND('Trades'!I50="OPEN",D50='Trades'!E50),"OPEN jest sprzeczne z zerową pozostałą ilością",IF('Trades'!I50="OPEN","",IF(O50=0,"Dodaj wyjście w Exits",IF(D50&lt;&gt;'Trades'!E50,"CLOSED wymaga zamknięcia całej ilości",IF(AND('Trades'!J50="NET",NOT(ISNUMBER('Trades'!L50))),"Podaj uzgodnione netto całej pozycji",IF(AND('Trades'!J50="NET",'Trades'!K50&lt;&gt;"YES"),"Potwierdź netto całej pozycji",IF(IF('Trades'!J50="NET",IF('Trades'!M50="",FALSE,IF(NOT(ISNUMBER('Trades'!M50)),TRUE,OR('Trades'!M50&lt;0,'Trades'!M50&gt;1000000000,ROUND('Trades'!M50,2)&lt;&gt;'Trades'!M50))),FALSE),"Kwoty: do 2 miejsc po przecinku; wartość bezwzględna wpisu ≤ 1 000 000 000.",IF(IF('Trades'!J50="NET",IF('Trades'!N50="",FALSE,IF(NOT(ISNUMBER('Trades'!N50)),TRUE,OR('Trades'!N50&lt;0,'Trades'!N50&gt;1000000000,ROUND('Trades'!N50,2)&lt;&gt;'Trades'!N50))),FALSE),"Kwoty: do 2 miejsc po przecinku; wartość bezwzględna wpisu ≤ 1 000 000 000.",IF(IF('Trades'!J50="NET",IF('Trades'!O50="",FALSE,IF(NOT(ISNUMBER('Trades'!O50)),TRUE,OR(ABS('Trades'!O50)&gt;1000000000,ROUND('Trades'!O50,2)&lt;&gt;'Trades'!O50))),FALSE),"Kwoty: do 2 miejsc po przecinku; wartość bezwzględna wpisu ≤ 1 000 000 000.",IF(AND('Trades'!J50="GROSS",NOT(ISNUMBER('Trades'!M50))),"Podaj prowizję, także zero",IF(AND('Trades'!J50="GROSS",'Trades'!M50&lt;0),"Prowizja nie może być ujemna",IF(AND('Trades'!J50="GROSS",NOT(ISNUMBER('Trades'!N50))),"Podaj pozostałe opłaty, także zero",IF(AND('Trades'!J50="GROSS",'Trades'!N50&lt;0),"Opłaty nie mogą być ujemne",IF(AND('Trades'!J50="GROSS",NOT(ISNUMBER('Trades'!O50))),"Podaj finansowanie ze znakiem, także zero",IF(AND('Trades'!J50="GROSS",NOT(ISNUMBER(F50))),"Podaj P&amp;L brutto każdego wyjścia",IF(IF('Trades'!J50="NET",OR(ABS('Trades'!L50)&gt;1000000000,ROUND('Trades'!L50,2)&lt;&gt;'Trades'!L50),FALSE),"Kwoty: do 2 miejsc po przecinku; wartość bezwzględna wpisu ≤ 1 000 000 000.",IF(IF('Trades'!J50="GROSS",OR(ABS('Trades'!M50)&gt;1000000000,ABS('Trades'!N50)&gt;1000000000,ABS('Trades'!O50)&gt;1000000000,ROUND('Trades'!M50,2)&lt;&gt;'Trades'!M50,ROUND('Trades'!N50,2)&lt;&gt;'Trades'!N50,ROUND('Trades'!O50,2)&lt;&gt;'Trades'!O50),FALSE),"Kwoty: do 2 miejsc po przecinku; wartość bezwzględna wpisu ≤ 1 000 000 000.",IF(AND('Trades'!G50&lt;&gt;"",OR(NOT(ISNUMBER('Trades'!G50)),'Trades'!G50&lt;=0)),"Podaj dodatnią cenę lub pozostaw puste",IF(AND('Trades'!H50&lt;&gt;"",OR(NOT(ISNUMBER('Trades'!H50)),'Trades'!H50&lt;=0)),"Podaj dodatnią cenę lub pozostaw puste","")))))))))))))))))))))))))))))))))))</x:f>
      </x:c>
      <x:c r="D50" s="31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b.d.",ROUND(SUMIFS('Exits'!$I$9:$I$608,'Exits'!$B$9:$B$608,'Trades'!A50),8)))</x:f>
      </x:c>
      <x:c r="E50" s="32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b.d.",IF(OR(O50=0,COUNTIFS('Exits'!$B$9:$B$608,'Trades'!A50,'Exits'!$G$9:$G$608,-1)&gt;0),"b.d.",_xlfn.MAXIFS('Exits'!$C$9:$C$608,'Exits'!$B$9:$B$608,'Trades'!A50))))</x:f>
      </x:c>
      <x:c r="F50" s="30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b.d.",IF(AND(O50&gt;0,SUMIFS('Exits'!$J$9:$J$608,'Exits'!$B$9:$B$608,'Trades'!A50)=O50),ROUND(SUMIFS('Exits'!$F$9:$F$608,'Exits'!$B$9:$B$608,'Trades'!A50),2),"b.d.")))</x:f>
      </x:c>
      <x:c r="G50" s="30" t="str">
        <x:f>IF(P50=0,"",IF(K50&lt;&gt;1,"b.d.",IF('Trades'!J50="NET",'Trades'!L50,ROUND(F50-'Trades'!M50-'Trades'!N50+'Trades'!O50,2))))</x:f>
      </x:c>
      <x:c r="H50" s="31" t="str">
        <x:f>IF(P50=0,"",IF(N50=1,G50/'Trades'!P50,"b.d."))</x:f>
      </x:c>
      <x:c r="I50" s="33" t="str">
        <x:f>IF(P50=0,"",IF(K50&lt;&gt;1,"Pozycja niezamknięta",IF(NOT(ISNUMBER('Trades'!P50)),"Brak lub błędne ryzyko: dodatnie, ≤ 1 000 000 000, do 2 miejsc po przecinku.",IF(OR('Trades'!P50&lt;=0,'Trades'!P50&gt;1000000000,ROUND('Trades'!P50,2)&lt;&gt;'Trades'!P50),"Brak lub błędne ryzyko: dodatnie, ≤ 1 000 000 000, do 2 miejsc po przecinku.",IF(AND('Trades'!Q50&lt;&gt;"PRICE",'Trades'!Q50&lt;&gt;"ALL_IN"),"Wybierz PRICE lub ALL_IN",IF('Trades'!Q50&lt;&gt;'Summary'!$K$4,"Wybrano inną podstawę","Zapisane"))))))</x:f>
      </x:c>
      <x:c r="J50" s="33" t="str">
        <x:f>IF(P50=0,"",IF('Summary'!$H$6="Sprawdź daty filtra","Sprawdź daty filtra",IF(L50=1,"Uwzględniona",IF(K50=1,"Poza okresem","Nieuwzględniona"))))</x:f>
      </x:c>
      <x:c r="K50" s="29" t="n">
        <x:f>IF(P50=0,0,IF('Trades'!I50="UNSUPPORTED",4,IF(C50&lt;&gt;"",3,IF('Trades'!I50="OPEN",2,1))))</x:f>
        <x:v>0</x:v>
      </x:c>
      <x:c r="L50" s="29" t="n">
        <x:f>IF(OR(K50&lt;&gt;1,'Summary'!$H$6="Sprawdź daty filtra"),0,IF(AND(OR('Summary'!$B$6="",E50&gt;='Summary'!$B$6),OR('Summary'!$E$6="",E50&lt;'Summary'!$E$6+1)),1,0))</x:f>
        <x:v>0</x:v>
      </x:c>
      <x:c r="M50" s="29" t="n">
        <x:f>IF(AND(L50=1,N50=1,'Trades'!Q50='Summary'!$K$4),1,0)</x:f>
        <x:v>0</x:v>
      </x:c>
      <x:c r="N50" s="29" t="n">
        <x:f>IF(K50&lt;&gt;1,0,IF(NOT(ISNUMBER('Trades'!P50)),0,IF(AND('Trades'!P50&gt;0,'Trades'!P50&lt;=1000000000,ROUND('Trades'!P50,2)='Trades'!P50,OR('Trades'!Q50="PRICE",'Trades'!Q50="ALL_IN")),1,0)))</x:f>
        <x:v>0</x:v>
      </x:c>
      <x:c r="O50" s="29" t="n">
        <x:f>IF(P50=0,0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0,COUNTIFS('Exits'!$B$9:$B$608,'Trades'!A50,'Exits'!$K$9:$K$608,1)))</x:f>
        <x:v>0</x:v>
      </x:c>
      <x:c r="P50" s="29" t="n">
        <x:f>IF(COUNTA('Trades'!A50:I50,'Trades'!K50:T50)=0,0,1)</x:f>
        <x:v>0</x:v>
      </x:c>
    </x:row>
    <x:row r="51" ht="52" customHeight="1">
      <x:c r="A51" s="29" t="str">
        <x:f>IF(P51=0,"",IF('Trades'!A51="","[Trades "&amp;ROW()&amp;"]",'Trades'!A51))</x:f>
      </x:c>
      <x:c r="B51" s="33" t="str">
        <x:f>IF(K51=0,"",CHOOSE(K51,"Zamknięta","Otwarta","Niepełna / błędna","Nieobsługiwana"))</x:f>
      </x:c>
      <x:c r="C51" s="33" t="str">
        <x:f>IF(P51=0,"",IF('Trades'!I51="UNSUPPORTED","Dobieranie / odwrócenia nie są obsługiwane",IF('Trades'!A51="","Podaj ID transakcji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ID: tekst zaczynający się od A–Z, do 64 znaków; bez *, ?, ~, =, &lt; i &gt;. Przykład: T-001.",IF(COUNTIFS('Trades'!$A$9:$A$208,'Trades'!A51)&lt;&gt;1,"ID transakcji się powtarza",IF('Trades'!B51="","Podaj instrument",IF(AND('Trades'!C51&lt;&gt;"LONG",'Trades'!C51&lt;&gt;"SHORT"),"Wybierz LONG lub SHORT",IF(NOT(ISNUMBER('Trades'!D51)),"Podaj prawidłowy czas otwarcia",IF(OR('Trades'!D51&lt;1,'Trades'!D51&gt;2958465),"Podaj prawidłowy czas otwarcia",IF(NOT(ISNUMBER('Trades'!E51)),"Podaj dodatnią początkową ilość",IF(OR('Trades'!E51&lt;=0,'Trades'!E51&gt;1000000,ROUND('Trades'!E51,8)&lt;&gt;'Trades'!E51),"Podaj dodatnią początkową ilość",IF('Trades'!F51="","Podaj jednostkę ilości",IF(AND('Trades'!I51&lt;&gt;"OPEN",'Trades'!I51&lt;&gt;"CLOSED"),"Wybierz OPEN lub CLOSED",IF(AND('Trades'!J51&lt;&gt;"NET",'Trades'!J51&lt;&gt;"GROSS"),"Wybierz NET lub GROSS",IF(COUNTIFS('Exits'!$B$9:$B$608,'Trades'!A51,'Exits'!$G$9:$G$608,-1)&gt;0,"Sprawdź powiązane wyjścia",IF(D51&gt;'Trades'!E51,"Zamknięta ilość przekracza początkową",IF(AND('Trades'!I51="OPEN",D51='Trades'!E51),"OPEN jest sprzeczne z zerową pozostałą ilością",IF('Trades'!I51="OPEN","",IF(O51=0,"Dodaj wyjście w Exits",IF(D51&lt;&gt;'Trades'!E51,"CLOSED wymaga zamknięcia całej ilości",IF(AND('Trades'!J51="NET",NOT(ISNUMBER('Trades'!L51))),"Podaj uzgodnione netto całej pozycji",IF(AND('Trades'!J51="NET",'Trades'!K51&lt;&gt;"YES"),"Potwierdź netto całej pozycji",IF(IF('Trades'!J51="NET",IF('Trades'!M51="",FALSE,IF(NOT(ISNUMBER('Trades'!M51)),TRUE,OR('Trades'!M51&lt;0,'Trades'!M51&gt;1000000000,ROUND('Trades'!M51,2)&lt;&gt;'Trades'!M51))),FALSE),"Kwoty: do 2 miejsc po przecinku; wartość bezwzględna wpisu ≤ 1 000 000 000.",IF(IF('Trades'!J51="NET",IF('Trades'!N51="",FALSE,IF(NOT(ISNUMBER('Trades'!N51)),TRUE,OR('Trades'!N51&lt;0,'Trades'!N51&gt;1000000000,ROUND('Trades'!N51,2)&lt;&gt;'Trades'!N51))),FALSE),"Kwoty: do 2 miejsc po przecinku; wartość bezwzględna wpisu ≤ 1 000 000 000.",IF(IF('Trades'!J51="NET",IF('Trades'!O51="",FALSE,IF(NOT(ISNUMBER('Trades'!O51)),TRUE,OR(ABS('Trades'!O51)&gt;1000000000,ROUND('Trades'!O51,2)&lt;&gt;'Trades'!O51))),FALSE),"Kwoty: do 2 miejsc po przecinku; wartość bezwzględna wpisu ≤ 1 000 000 000.",IF(AND('Trades'!J51="GROSS",NOT(ISNUMBER('Trades'!M51))),"Podaj prowizję, także zero",IF(AND('Trades'!J51="GROSS",'Trades'!M51&lt;0),"Prowizja nie może być ujemna",IF(AND('Trades'!J51="GROSS",NOT(ISNUMBER('Trades'!N51))),"Podaj pozostałe opłaty, także zero",IF(AND('Trades'!J51="GROSS",'Trades'!N51&lt;0),"Opłaty nie mogą być ujemne",IF(AND('Trades'!J51="GROSS",NOT(ISNUMBER('Trades'!O51))),"Podaj finansowanie ze znakiem, także zero",IF(AND('Trades'!J51="GROSS",NOT(ISNUMBER(F51))),"Podaj P&amp;L brutto każdego wyjścia",IF(IF('Trades'!J51="NET",OR(ABS('Trades'!L51)&gt;1000000000,ROUND('Trades'!L51,2)&lt;&gt;'Trades'!L51),FALSE),"Kwoty: do 2 miejsc po przecinku; wartość bezwzględna wpisu ≤ 1 000 000 000.",IF(IF('Trades'!J51="GROSS",OR(ABS('Trades'!M51)&gt;1000000000,ABS('Trades'!N51)&gt;1000000000,ABS('Trades'!O51)&gt;1000000000,ROUND('Trades'!M51,2)&lt;&gt;'Trades'!M51,ROUND('Trades'!N51,2)&lt;&gt;'Trades'!N51,ROUND('Trades'!O51,2)&lt;&gt;'Trades'!O51),FALSE),"Kwoty: do 2 miejsc po przecinku; wartość bezwzględna wpisu ≤ 1 000 000 000.",IF(AND('Trades'!G51&lt;&gt;"",OR(NOT(ISNUMBER('Trades'!G51)),'Trades'!G51&lt;=0)),"Podaj dodatnią cenę lub pozostaw puste",IF(AND('Trades'!H51&lt;&gt;"",OR(NOT(ISNUMBER('Trades'!H51)),'Trades'!H51&lt;=0)),"Podaj dodatnią cenę lub pozostaw puste","")))))))))))))))))))))))))))))))))))</x:f>
      </x:c>
      <x:c r="D51" s="31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b.d.",ROUND(SUMIFS('Exits'!$I$9:$I$608,'Exits'!$B$9:$B$608,'Trades'!A51),8)))</x:f>
      </x:c>
      <x:c r="E51" s="32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b.d.",IF(OR(O51=0,COUNTIFS('Exits'!$B$9:$B$608,'Trades'!A51,'Exits'!$G$9:$G$608,-1)&gt;0),"b.d.",_xlfn.MAXIFS('Exits'!$C$9:$C$608,'Exits'!$B$9:$B$608,'Trades'!A51))))</x:f>
      </x:c>
      <x:c r="F51" s="30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b.d.",IF(AND(O51&gt;0,SUMIFS('Exits'!$J$9:$J$608,'Exits'!$B$9:$B$608,'Trades'!A51)=O51),ROUND(SUMIFS('Exits'!$F$9:$F$608,'Exits'!$B$9:$B$608,'Trades'!A51),2),"b.d.")))</x:f>
      </x:c>
      <x:c r="G51" s="30" t="str">
        <x:f>IF(P51=0,"",IF(K51&lt;&gt;1,"b.d.",IF('Trades'!J51="NET",'Trades'!L51,ROUND(F51-'Trades'!M51-'Trades'!N51+'Trades'!O51,2))))</x:f>
      </x:c>
      <x:c r="H51" s="31" t="str">
        <x:f>IF(P51=0,"",IF(N51=1,G51/'Trades'!P51,"b.d."))</x:f>
      </x:c>
      <x:c r="I51" s="33" t="str">
        <x:f>IF(P51=0,"",IF(K51&lt;&gt;1,"Pozycja niezamknięta",IF(NOT(ISNUMBER('Trades'!P51)),"Brak lub błędne ryzyko: dodatnie, ≤ 1 000 000 000, do 2 miejsc po przecinku.",IF(OR('Trades'!P51&lt;=0,'Trades'!P51&gt;1000000000,ROUND('Trades'!P51,2)&lt;&gt;'Trades'!P51),"Brak lub błędne ryzyko: dodatnie, ≤ 1 000 000 000, do 2 miejsc po przecinku.",IF(AND('Trades'!Q51&lt;&gt;"PRICE",'Trades'!Q51&lt;&gt;"ALL_IN"),"Wybierz PRICE lub ALL_IN",IF('Trades'!Q51&lt;&gt;'Summary'!$K$4,"Wybrano inną podstawę","Zapisane"))))))</x:f>
      </x:c>
      <x:c r="J51" s="33" t="str">
        <x:f>IF(P51=0,"",IF('Summary'!$H$6="Sprawdź daty filtra","Sprawdź daty filtra",IF(L51=1,"Uwzględniona",IF(K51=1,"Poza okresem","Nieuwzględniona"))))</x:f>
      </x:c>
      <x:c r="K51" s="29" t="n">
        <x:f>IF(P51=0,0,IF('Trades'!I51="UNSUPPORTED",4,IF(C51&lt;&gt;"",3,IF('Trades'!I51="OPEN",2,1))))</x:f>
        <x:v>0</x:v>
      </x:c>
      <x:c r="L51" s="29" t="n">
        <x:f>IF(OR(K51&lt;&gt;1,'Summary'!$H$6="Sprawdź daty filtra"),0,IF(AND(OR('Summary'!$B$6="",E51&gt;='Summary'!$B$6),OR('Summary'!$E$6="",E51&lt;'Summary'!$E$6+1)),1,0))</x:f>
        <x:v>0</x:v>
      </x:c>
      <x:c r="M51" s="29" t="n">
        <x:f>IF(AND(L51=1,N51=1,'Trades'!Q51='Summary'!$K$4),1,0)</x:f>
        <x:v>0</x:v>
      </x:c>
      <x:c r="N51" s="29" t="n">
        <x:f>IF(K51&lt;&gt;1,0,IF(NOT(ISNUMBER('Trades'!P51)),0,IF(AND('Trades'!P51&gt;0,'Trades'!P51&lt;=1000000000,ROUND('Trades'!P51,2)='Trades'!P51,OR('Trades'!Q51="PRICE",'Trades'!Q51="ALL_IN")),1,0)))</x:f>
        <x:v>0</x:v>
      </x:c>
      <x:c r="O51" s="29" t="n">
        <x:f>IF(P51=0,0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0,COUNTIFS('Exits'!$B$9:$B$608,'Trades'!A51,'Exits'!$K$9:$K$608,1)))</x:f>
        <x:v>0</x:v>
      </x:c>
      <x:c r="P51" s="29" t="n">
        <x:f>IF(COUNTA('Trades'!A51:I51,'Trades'!K51:T51)=0,0,1)</x:f>
        <x:v>0</x:v>
      </x:c>
    </x:row>
    <x:row r="52" ht="52" customHeight="1">
      <x:c r="A52" s="29" t="str">
        <x:f>IF(P52=0,"",IF('Trades'!A52="","[Trades "&amp;ROW()&amp;"]",'Trades'!A52))</x:f>
      </x:c>
      <x:c r="B52" s="33" t="str">
        <x:f>IF(K52=0,"",CHOOSE(K52,"Zamknięta","Otwarta","Niepełna / błędna","Nieobsługiwana"))</x:f>
      </x:c>
      <x:c r="C52" s="33" t="str">
        <x:f>IF(P52=0,"",IF('Trades'!I52="UNSUPPORTED","Dobieranie / odwrócenia nie są obsługiwane",IF('Trades'!A52="","Podaj ID transakcji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ID: tekst zaczynający się od A–Z, do 64 znaków; bez *, ?, ~, =, &lt; i &gt;. Przykład: T-001.",IF(COUNTIFS('Trades'!$A$9:$A$208,'Trades'!A52)&lt;&gt;1,"ID transakcji się powtarza",IF('Trades'!B52="","Podaj instrument",IF(AND('Trades'!C52&lt;&gt;"LONG",'Trades'!C52&lt;&gt;"SHORT"),"Wybierz LONG lub SHORT",IF(NOT(ISNUMBER('Trades'!D52)),"Podaj prawidłowy czas otwarcia",IF(OR('Trades'!D52&lt;1,'Trades'!D52&gt;2958465),"Podaj prawidłowy czas otwarcia",IF(NOT(ISNUMBER('Trades'!E52)),"Podaj dodatnią początkową ilość",IF(OR('Trades'!E52&lt;=0,'Trades'!E52&gt;1000000,ROUND('Trades'!E52,8)&lt;&gt;'Trades'!E52),"Podaj dodatnią początkową ilość",IF('Trades'!F52="","Podaj jednostkę ilości",IF(AND('Trades'!I52&lt;&gt;"OPEN",'Trades'!I52&lt;&gt;"CLOSED"),"Wybierz OPEN lub CLOSED",IF(AND('Trades'!J52&lt;&gt;"NET",'Trades'!J52&lt;&gt;"GROSS"),"Wybierz NET lub GROSS",IF(COUNTIFS('Exits'!$B$9:$B$608,'Trades'!A52,'Exits'!$G$9:$G$608,-1)&gt;0,"Sprawdź powiązane wyjścia",IF(D52&gt;'Trades'!E52,"Zamknięta ilość przekracza początkową",IF(AND('Trades'!I52="OPEN",D52='Trades'!E52),"OPEN jest sprzeczne z zerową pozostałą ilością",IF('Trades'!I52="OPEN","",IF(O52=0,"Dodaj wyjście w Exits",IF(D52&lt;&gt;'Trades'!E52,"CLOSED wymaga zamknięcia całej ilości",IF(AND('Trades'!J52="NET",NOT(ISNUMBER('Trades'!L52))),"Podaj uzgodnione netto całej pozycji",IF(AND('Trades'!J52="NET",'Trades'!K52&lt;&gt;"YES"),"Potwierdź netto całej pozycji",IF(IF('Trades'!J52="NET",IF('Trades'!M52="",FALSE,IF(NOT(ISNUMBER('Trades'!M52)),TRUE,OR('Trades'!M52&lt;0,'Trades'!M52&gt;1000000000,ROUND('Trades'!M52,2)&lt;&gt;'Trades'!M52))),FALSE),"Kwoty: do 2 miejsc po przecinku; wartość bezwzględna wpisu ≤ 1 000 000 000.",IF(IF('Trades'!J52="NET",IF('Trades'!N52="",FALSE,IF(NOT(ISNUMBER('Trades'!N52)),TRUE,OR('Trades'!N52&lt;0,'Trades'!N52&gt;1000000000,ROUND('Trades'!N52,2)&lt;&gt;'Trades'!N52))),FALSE),"Kwoty: do 2 miejsc po przecinku; wartość bezwzględna wpisu ≤ 1 000 000 000.",IF(IF('Trades'!J52="NET",IF('Trades'!O52="",FALSE,IF(NOT(ISNUMBER('Trades'!O52)),TRUE,OR(ABS('Trades'!O52)&gt;1000000000,ROUND('Trades'!O52,2)&lt;&gt;'Trades'!O52))),FALSE),"Kwoty: do 2 miejsc po przecinku; wartość bezwzględna wpisu ≤ 1 000 000 000.",IF(AND('Trades'!J52="GROSS",NOT(ISNUMBER('Trades'!M52))),"Podaj prowizję, także zero",IF(AND('Trades'!J52="GROSS",'Trades'!M52&lt;0),"Prowizja nie może być ujemna",IF(AND('Trades'!J52="GROSS",NOT(ISNUMBER('Trades'!N52))),"Podaj pozostałe opłaty, także zero",IF(AND('Trades'!J52="GROSS",'Trades'!N52&lt;0),"Opłaty nie mogą być ujemne",IF(AND('Trades'!J52="GROSS",NOT(ISNUMBER('Trades'!O52))),"Podaj finansowanie ze znakiem, także zero",IF(AND('Trades'!J52="GROSS",NOT(ISNUMBER(F52))),"Podaj P&amp;L brutto każdego wyjścia",IF(IF('Trades'!J52="NET",OR(ABS('Trades'!L52)&gt;1000000000,ROUND('Trades'!L52,2)&lt;&gt;'Trades'!L52),FALSE),"Kwoty: do 2 miejsc po przecinku; wartość bezwzględna wpisu ≤ 1 000 000 000.",IF(IF('Trades'!J52="GROSS",OR(ABS('Trades'!M52)&gt;1000000000,ABS('Trades'!N52)&gt;1000000000,ABS('Trades'!O52)&gt;1000000000,ROUND('Trades'!M52,2)&lt;&gt;'Trades'!M52,ROUND('Trades'!N52,2)&lt;&gt;'Trades'!N52,ROUND('Trades'!O52,2)&lt;&gt;'Trades'!O52),FALSE),"Kwoty: do 2 miejsc po przecinku; wartość bezwzględna wpisu ≤ 1 000 000 000.",IF(AND('Trades'!G52&lt;&gt;"",OR(NOT(ISNUMBER('Trades'!G52)),'Trades'!G52&lt;=0)),"Podaj dodatnią cenę lub pozostaw puste",IF(AND('Trades'!H52&lt;&gt;"",OR(NOT(ISNUMBER('Trades'!H52)),'Trades'!H52&lt;=0)),"Podaj dodatnią cenę lub pozostaw puste","")))))))))))))))))))))))))))))))))))</x:f>
      </x:c>
      <x:c r="D52" s="31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b.d.",ROUND(SUMIFS('Exits'!$I$9:$I$608,'Exits'!$B$9:$B$608,'Trades'!A52),8)))</x:f>
      </x:c>
      <x:c r="E52" s="32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b.d.",IF(OR(O52=0,COUNTIFS('Exits'!$B$9:$B$608,'Trades'!A52,'Exits'!$G$9:$G$608,-1)&gt;0),"b.d.",_xlfn.MAXIFS('Exits'!$C$9:$C$608,'Exits'!$B$9:$B$608,'Trades'!A52))))</x:f>
      </x:c>
      <x:c r="F52" s="30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b.d.",IF(AND(O52&gt;0,SUMIFS('Exits'!$J$9:$J$608,'Exits'!$B$9:$B$608,'Trades'!A52)=O52),ROUND(SUMIFS('Exits'!$F$9:$F$608,'Exits'!$B$9:$B$608,'Trades'!A52),2),"b.d.")))</x:f>
      </x:c>
      <x:c r="G52" s="30" t="str">
        <x:f>IF(P52=0,"",IF(K52&lt;&gt;1,"b.d.",IF('Trades'!J52="NET",'Trades'!L52,ROUND(F52-'Trades'!M52-'Trades'!N52+'Trades'!O52,2))))</x:f>
      </x:c>
      <x:c r="H52" s="31" t="str">
        <x:f>IF(P52=0,"",IF(N52=1,G52/'Trades'!P52,"b.d."))</x:f>
      </x:c>
      <x:c r="I52" s="33" t="str">
        <x:f>IF(P52=0,"",IF(K52&lt;&gt;1,"Pozycja niezamknięta",IF(NOT(ISNUMBER('Trades'!P52)),"Brak lub błędne ryzyko: dodatnie, ≤ 1 000 000 000, do 2 miejsc po przecinku.",IF(OR('Trades'!P52&lt;=0,'Trades'!P52&gt;1000000000,ROUND('Trades'!P52,2)&lt;&gt;'Trades'!P52),"Brak lub błędne ryzyko: dodatnie, ≤ 1 000 000 000, do 2 miejsc po przecinku.",IF(AND('Trades'!Q52&lt;&gt;"PRICE",'Trades'!Q52&lt;&gt;"ALL_IN"),"Wybierz PRICE lub ALL_IN",IF('Trades'!Q52&lt;&gt;'Summary'!$K$4,"Wybrano inną podstawę","Zapisane"))))))</x:f>
      </x:c>
      <x:c r="J52" s="33" t="str">
        <x:f>IF(P52=0,"",IF('Summary'!$H$6="Sprawdź daty filtra","Sprawdź daty filtra",IF(L52=1,"Uwzględniona",IF(K52=1,"Poza okresem","Nieuwzględniona"))))</x:f>
      </x:c>
      <x:c r="K52" s="29" t="n">
        <x:f>IF(P52=0,0,IF('Trades'!I52="UNSUPPORTED",4,IF(C52&lt;&gt;"",3,IF('Trades'!I52="OPEN",2,1))))</x:f>
        <x:v>0</x:v>
      </x:c>
      <x:c r="L52" s="29" t="n">
        <x:f>IF(OR(K52&lt;&gt;1,'Summary'!$H$6="Sprawdź daty filtra"),0,IF(AND(OR('Summary'!$B$6="",E52&gt;='Summary'!$B$6),OR('Summary'!$E$6="",E52&lt;'Summary'!$E$6+1)),1,0))</x:f>
        <x:v>0</x:v>
      </x:c>
      <x:c r="M52" s="29" t="n">
        <x:f>IF(AND(L52=1,N52=1,'Trades'!Q52='Summary'!$K$4),1,0)</x:f>
        <x:v>0</x:v>
      </x:c>
      <x:c r="N52" s="29" t="n">
        <x:f>IF(K52&lt;&gt;1,0,IF(NOT(ISNUMBER('Trades'!P52)),0,IF(AND('Trades'!P52&gt;0,'Trades'!P52&lt;=1000000000,ROUND('Trades'!P52,2)='Trades'!P52,OR('Trades'!Q52="PRICE",'Trades'!Q52="ALL_IN")),1,0)))</x:f>
        <x:v>0</x:v>
      </x:c>
      <x:c r="O52" s="29" t="n">
        <x:f>IF(P52=0,0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0,COUNTIFS('Exits'!$B$9:$B$608,'Trades'!A52,'Exits'!$K$9:$K$608,1)))</x:f>
        <x:v>0</x:v>
      </x:c>
      <x:c r="P52" s="29" t="n">
        <x:f>IF(COUNTA('Trades'!A52:I52,'Trades'!K52:T52)=0,0,1)</x:f>
        <x:v>0</x:v>
      </x:c>
    </x:row>
    <x:row r="53" ht="52" customHeight="1">
      <x:c r="A53" s="29" t="str">
        <x:f>IF(P53=0,"",IF('Trades'!A53="","[Trades "&amp;ROW()&amp;"]",'Trades'!A53))</x:f>
      </x:c>
      <x:c r="B53" s="33" t="str">
        <x:f>IF(K53=0,"",CHOOSE(K53,"Zamknięta","Otwarta","Niepełna / błędna","Nieobsługiwana"))</x:f>
      </x:c>
      <x:c r="C53" s="33" t="str">
        <x:f>IF(P53=0,"",IF('Trades'!I53="UNSUPPORTED","Dobieranie / odwrócenia nie są obsługiwane",IF('Trades'!A53="","Podaj ID transakcji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ID: tekst zaczynający się od A–Z, do 64 znaków; bez *, ?, ~, =, &lt; i &gt;. Przykład: T-001.",IF(COUNTIFS('Trades'!$A$9:$A$208,'Trades'!A53)&lt;&gt;1,"ID transakcji się powtarza",IF('Trades'!B53="","Podaj instrument",IF(AND('Trades'!C53&lt;&gt;"LONG",'Trades'!C53&lt;&gt;"SHORT"),"Wybierz LONG lub SHORT",IF(NOT(ISNUMBER('Trades'!D53)),"Podaj prawidłowy czas otwarcia",IF(OR('Trades'!D53&lt;1,'Trades'!D53&gt;2958465),"Podaj prawidłowy czas otwarcia",IF(NOT(ISNUMBER('Trades'!E53)),"Podaj dodatnią początkową ilość",IF(OR('Trades'!E53&lt;=0,'Trades'!E53&gt;1000000,ROUND('Trades'!E53,8)&lt;&gt;'Trades'!E53),"Podaj dodatnią początkową ilość",IF('Trades'!F53="","Podaj jednostkę ilości",IF(AND('Trades'!I53&lt;&gt;"OPEN",'Trades'!I53&lt;&gt;"CLOSED"),"Wybierz OPEN lub CLOSED",IF(AND('Trades'!J53&lt;&gt;"NET",'Trades'!J53&lt;&gt;"GROSS"),"Wybierz NET lub GROSS",IF(COUNTIFS('Exits'!$B$9:$B$608,'Trades'!A53,'Exits'!$G$9:$G$608,-1)&gt;0,"Sprawdź powiązane wyjścia",IF(D53&gt;'Trades'!E53,"Zamknięta ilość przekracza początkową",IF(AND('Trades'!I53="OPEN",D53='Trades'!E53),"OPEN jest sprzeczne z zerową pozostałą ilością",IF('Trades'!I53="OPEN","",IF(O53=0,"Dodaj wyjście w Exits",IF(D53&lt;&gt;'Trades'!E53,"CLOSED wymaga zamknięcia całej ilości",IF(AND('Trades'!J53="NET",NOT(ISNUMBER('Trades'!L53))),"Podaj uzgodnione netto całej pozycji",IF(AND('Trades'!J53="NET",'Trades'!K53&lt;&gt;"YES"),"Potwierdź netto całej pozycji",IF(IF('Trades'!J53="NET",IF('Trades'!M53="",FALSE,IF(NOT(ISNUMBER('Trades'!M53)),TRUE,OR('Trades'!M53&lt;0,'Trades'!M53&gt;1000000000,ROUND('Trades'!M53,2)&lt;&gt;'Trades'!M53))),FALSE),"Kwoty: do 2 miejsc po przecinku; wartość bezwzględna wpisu ≤ 1 000 000 000.",IF(IF('Trades'!J53="NET",IF('Trades'!N53="",FALSE,IF(NOT(ISNUMBER('Trades'!N53)),TRUE,OR('Trades'!N53&lt;0,'Trades'!N53&gt;1000000000,ROUND('Trades'!N53,2)&lt;&gt;'Trades'!N53))),FALSE),"Kwoty: do 2 miejsc po przecinku; wartość bezwzględna wpisu ≤ 1 000 000 000.",IF(IF('Trades'!J53="NET",IF('Trades'!O53="",FALSE,IF(NOT(ISNUMBER('Trades'!O53)),TRUE,OR(ABS('Trades'!O53)&gt;1000000000,ROUND('Trades'!O53,2)&lt;&gt;'Trades'!O53))),FALSE),"Kwoty: do 2 miejsc po przecinku; wartość bezwzględna wpisu ≤ 1 000 000 000.",IF(AND('Trades'!J53="GROSS",NOT(ISNUMBER('Trades'!M53))),"Podaj prowizję, także zero",IF(AND('Trades'!J53="GROSS",'Trades'!M53&lt;0),"Prowizja nie może być ujemna",IF(AND('Trades'!J53="GROSS",NOT(ISNUMBER('Trades'!N53))),"Podaj pozostałe opłaty, także zero",IF(AND('Trades'!J53="GROSS",'Trades'!N53&lt;0),"Opłaty nie mogą być ujemne",IF(AND('Trades'!J53="GROSS",NOT(ISNUMBER('Trades'!O53))),"Podaj finansowanie ze znakiem, także zero",IF(AND('Trades'!J53="GROSS",NOT(ISNUMBER(F53))),"Podaj P&amp;L brutto każdego wyjścia",IF(IF('Trades'!J53="NET",OR(ABS('Trades'!L53)&gt;1000000000,ROUND('Trades'!L53,2)&lt;&gt;'Trades'!L53),FALSE),"Kwoty: do 2 miejsc po przecinku; wartość bezwzględna wpisu ≤ 1 000 000 000.",IF(IF('Trades'!J53="GROSS",OR(ABS('Trades'!M53)&gt;1000000000,ABS('Trades'!N53)&gt;1000000000,ABS('Trades'!O53)&gt;1000000000,ROUND('Trades'!M53,2)&lt;&gt;'Trades'!M53,ROUND('Trades'!N53,2)&lt;&gt;'Trades'!N53,ROUND('Trades'!O53,2)&lt;&gt;'Trades'!O53),FALSE),"Kwoty: do 2 miejsc po przecinku; wartość bezwzględna wpisu ≤ 1 000 000 000.",IF(AND('Trades'!G53&lt;&gt;"",OR(NOT(ISNUMBER('Trades'!G53)),'Trades'!G53&lt;=0)),"Podaj dodatnią cenę lub pozostaw puste",IF(AND('Trades'!H53&lt;&gt;"",OR(NOT(ISNUMBER('Trades'!H53)),'Trades'!H53&lt;=0)),"Podaj dodatnią cenę lub pozostaw puste","")))))))))))))))))))))))))))))))))))</x:f>
      </x:c>
      <x:c r="D53" s="31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b.d.",ROUND(SUMIFS('Exits'!$I$9:$I$608,'Exits'!$B$9:$B$608,'Trades'!A53),8)))</x:f>
      </x:c>
      <x:c r="E53" s="32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b.d.",IF(OR(O53=0,COUNTIFS('Exits'!$B$9:$B$608,'Trades'!A53,'Exits'!$G$9:$G$608,-1)&gt;0),"b.d.",_xlfn.MAXIFS('Exits'!$C$9:$C$608,'Exits'!$B$9:$B$608,'Trades'!A53))))</x:f>
      </x:c>
      <x:c r="F53" s="30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b.d.",IF(AND(O53&gt;0,SUMIFS('Exits'!$J$9:$J$608,'Exits'!$B$9:$B$608,'Trades'!A53)=O53),ROUND(SUMIFS('Exits'!$F$9:$F$608,'Exits'!$B$9:$B$608,'Trades'!A53),2),"b.d.")))</x:f>
      </x:c>
      <x:c r="G53" s="30" t="str">
        <x:f>IF(P53=0,"",IF(K53&lt;&gt;1,"b.d.",IF('Trades'!J53="NET",'Trades'!L53,ROUND(F53-'Trades'!M53-'Trades'!N53+'Trades'!O53,2))))</x:f>
      </x:c>
      <x:c r="H53" s="31" t="str">
        <x:f>IF(P53=0,"",IF(N53=1,G53/'Trades'!P53,"b.d."))</x:f>
      </x:c>
      <x:c r="I53" s="33" t="str">
        <x:f>IF(P53=0,"",IF(K53&lt;&gt;1,"Pozycja niezamknięta",IF(NOT(ISNUMBER('Trades'!P53)),"Brak lub błędne ryzyko: dodatnie, ≤ 1 000 000 000, do 2 miejsc po przecinku.",IF(OR('Trades'!P53&lt;=0,'Trades'!P53&gt;1000000000,ROUND('Trades'!P53,2)&lt;&gt;'Trades'!P53),"Brak lub błędne ryzyko: dodatnie, ≤ 1 000 000 000, do 2 miejsc po przecinku.",IF(AND('Trades'!Q53&lt;&gt;"PRICE",'Trades'!Q53&lt;&gt;"ALL_IN"),"Wybierz PRICE lub ALL_IN",IF('Trades'!Q53&lt;&gt;'Summary'!$K$4,"Wybrano inną podstawę","Zapisane"))))))</x:f>
      </x:c>
      <x:c r="J53" s="33" t="str">
        <x:f>IF(P53=0,"",IF('Summary'!$H$6="Sprawdź daty filtra","Sprawdź daty filtra",IF(L53=1,"Uwzględniona",IF(K53=1,"Poza okresem","Nieuwzględniona"))))</x:f>
      </x:c>
      <x:c r="K53" s="29" t="n">
        <x:f>IF(P53=0,0,IF('Trades'!I53="UNSUPPORTED",4,IF(C53&lt;&gt;"",3,IF('Trades'!I53="OPEN",2,1))))</x:f>
        <x:v>0</x:v>
      </x:c>
      <x:c r="L53" s="29" t="n">
        <x:f>IF(OR(K53&lt;&gt;1,'Summary'!$H$6="Sprawdź daty filtra"),0,IF(AND(OR('Summary'!$B$6="",E53&gt;='Summary'!$B$6),OR('Summary'!$E$6="",E53&lt;'Summary'!$E$6+1)),1,0))</x:f>
        <x:v>0</x:v>
      </x:c>
      <x:c r="M53" s="29" t="n">
        <x:f>IF(AND(L53=1,N53=1,'Trades'!Q53='Summary'!$K$4),1,0)</x:f>
        <x:v>0</x:v>
      </x:c>
      <x:c r="N53" s="29" t="n">
        <x:f>IF(K53&lt;&gt;1,0,IF(NOT(ISNUMBER('Trades'!P53)),0,IF(AND('Trades'!P53&gt;0,'Trades'!P53&lt;=1000000000,ROUND('Trades'!P53,2)='Trades'!P53,OR('Trades'!Q53="PRICE",'Trades'!Q53="ALL_IN")),1,0)))</x:f>
        <x:v>0</x:v>
      </x:c>
      <x:c r="O53" s="29" t="n">
        <x:f>IF(P53=0,0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0,COUNTIFS('Exits'!$B$9:$B$608,'Trades'!A53,'Exits'!$K$9:$K$608,1)))</x:f>
        <x:v>0</x:v>
      </x:c>
      <x:c r="P53" s="29" t="n">
        <x:f>IF(COUNTA('Trades'!A53:I53,'Trades'!K53:T53)=0,0,1)</x:f>
        <x:v>0</x:v>
      </x:c>
    </x:row>
    <x:row r="54" ht="52" customHeight="1">
      <x:c r="A54" s="29" t="str">
        <x:f>IF(P54=0,"",IF('Trades'!A54="","[Trades "&amp;ROW()&amp;"]",'Trades'!A54))</x:f>
      </x:c>
      <x:c r="B54" s="33" t="str">
        <x:f>IF(K54=0,"",CHOOSE(K54,"Zamknięta","Otwarta","Niepełna / błędna","Nieobsługiwana"))</x:f>
      </x:c>
      <x:c r="C54" s="33" t="str">
        <x:f>IF(P54=0,"",IF('Trades'!I54="UNSUPPORTED","Dobieranie / odwrócenia nie są obsługiwane",IF('Trades'!A54="","Podaj ID transakcji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ID: tekst zaczynający się od A–Z, do 64 znaków; bez *, ?, ~, =, &lt; i &gt;. Przykład: T-001.",IF(COUNTIFS('Trades'!$A$9:$A$208,'Trades'!A54)&lt;&gt;1,"ID transakcji się powtarza",IF('Trades'!B54="","Podaj instrument",IF(AND('Trades'!C54&lt;&gt;"LONG",'Trades'!C54&lt;&gt;"SHORT"),"Wybierz LONG lub SHORT",IF(NOT(ISNUMBER('Trades'!D54)),"Podaj prawidłowy czas otwarcia",IF(OR('Trades'!D54&lt;1,'Trades'!D54&gt;2958465),"Podaj prawidłowy czas otwarcia",IF(NOT(ISNUMBER('Trades'!E54)),"Podaj dodatnią początkową ilość",IF(OR('Trades'!E54&lt;=0,'Trades'!E54&gt;1000000,ROUND('Trades'!E54,8)&lt;&gt;'Trades'!E54),"Podaj dodatnią początkową ilość",IF('Trades'!F54="","Podaj jednostkę ilości",IF(AND('Trades'!I54&lt;&gt;"OPEN",'Trades'!I54&lt;&gt;"CLOSED"),"Wybierz OPEN lub CLOSED",IF(AND('Trades'!J54&lt;&gt;"NET",'Trades'!J54&lt;&gt;"GROSS"),"Wybierz NET lub GROSS",IF(COUNTIFS('Exits'!$B$9:$B$608,'Trades'!A54,'Exits'!$G$9:$G$608,-1)&gt;0,"Sprawdź powiązane wyjścia",IF(D54&gt;'Trades'!E54,"Zamknięta ilość przekracza początkową",IF(AND('Trades'!I54="OPEN",D54='Trades'!E54),"OPEN jest sprzeczne z zerową pozostałą ilością",IF('Trades'!I54="OPEN","",IF(O54=0,"Dodaj wyjście w Exits",IF(D54&lt;&gt;'Trades'!E54,"CLOSED wymaga zamknięcia całej ilości",IF(AND('Trades'!J54="NET",NOT(ISNUMBER('Trades'!L54))),"Podaj uzgodnione netto całej pozycji",IF(AND('Trades'!J54="NET",'Trades'!K54&lt;&gt;"YES"),"Potwierdź netto całej pozycji",IF(IF('Trades'!J54="NET",IF('Trades'!M54="",FALSE,IF(NOT(ISNUMBER('Trades'!M54)),TRUE,OR('Trades'!M54&lt;0,'Trades'!M54&gt;1000000000,ROUND('Trades'!M54,2)&lt;&gt;'Trades'!M54))),FALSE),"Kwoty: do 2 miejsc po przecinku; wartość bezwzględna wpisu ≤ 1 000 000 000.",IF(IF('Trades'!J54="NET",IF('Trades'!N54="",FALSE,IF(NOT(ISNUMBER('Trades'!N54)),TRUE,OR('Trades'!N54&lt;0,'Trades'!N54&gt;1000000000,ROUND('Trades'!N54,2)&lt;&gt;'Trades'!N54))),FALSE),"Kwoty: do 2 miejsc po przecinku; wartość bezwzględna wpisu ≤ 1 000 000 000.",IF(IF('Trades'!J54="NET",IF('Trades'!O54="",FALSE,IF(NOT(ISNUMBER('Trades'!O54)),TRUE,OR(ABS('Trades'!O54)&gt;1000000000,ROUND('Trades'!O54,2)&lt;&gt;'Trades'!O54))),FALSE),"Kwoty: do 2 miejsc po przecinku; wartość bezwzględna wpisu ≤ 1 000 000 000.",IF(AND('Trades'!J54="GROSS",NOT(ISNUMBER('Trades'!M54))),"Podaj prowizję, także zero",IF(AND('Trades'!J54="GROSS",'Trades'!M54&lt;0),"Prowizja nie może być ujemna",IF(AND('Trades'!J54="GROSS",NOT(ISNUMBER('Trades'!N54))),"Podaj pozostałe opłaty, także zero",IF(AND('Trades'!J54="GROSS",'Trades'!N54&lt;0),"Opłaty nie mogą być ujemne",IF(AND('Trades'!J54="GROSS",NOT(ISNUMBER('Trades'!O54))),"Podaj finansowanie ze znakiem, także zero",IF(AND('Trades'!J54="GROSS",NOT(ISNUMBER(F54))),"Podaj P&amp;L brutto każdego wyjścia",IF(IF('Trades'!J54="NET",OR(ABS('Trades'!L54)&gt;1000000000,ROUND('Trades'!L54,2)&lt;&gt;'Trades'!L54),FALSE),"Kwoty: do 2 miejsc po przecinku; wartość bezwzględna wpisu ≤ 1 000 000 000.",IF(IF('Trades'!J54="GROSS",OR(ABS('Trades'!M54)&gt;1000000000,ABS('Trades'!N54)&gt;1000000000,ABS('Trades'!O54)&gt;1000000000,ROUND('Trades'!M54,2)&lt;&gt;'Trades'!M54,ROUND('Trades'!N54,2)&lt;&gt;'Trades'!N54,ROUND('Trades'!O54,2)&lt;&gt;'Trades'!O54),FALSE),"Kwoty: do 2 miejsc po przecinku; wartość bezwzględna wpisu ≤ 1 000 000 000.",IF(AND('Trades'!G54&lt;&gt;"",OR(NOT(ISNUMBER('Trades'!G54)),'Trades'!G54&lt;=0)),"Podaj dodatnią cenę lub pozostaw puste",IF(AND('Trades'!H54&lt;&gt;"",OR(NOT(ISNUMBER('Trades'!H54)),'Trades'!H54&lt;=0)),"Podaj dodatnią cenę lub pozostaw puste","")))))))))))))))))))))))))))))))))))</x:f>
      </x:c>
      <x:c r="D54" s="31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b.d.",ROUND(SUMIFS('Exits'!$I$9:$I$608,'Exits'!$B$9:$B$608,'Trades'!A54),8)))</x:f>
      </x:c>
      <x:c r="E54" s="32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b.d.",IF(OR(O54=0,COUNTIFS('Exits'!$B$9:$B$608,'Trades'!A54,'Exits'!$G$9:$G$608,-1)&gt;0),"b.d.",_xlfn.MAXIFS('Exits'!$C$9:$C$608,'Exits'!$B$9:$B$608,'Trades'!A54))))</x:f>
      </x:c>
      <x:c r="F54" s="30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b.d.",IF(AND(O54&gt;0,SUMIFS('Exits'!$J$9:$J$608,'Exits'!$B$9:$B$608,'Trades'!A54)=O54),ROUND(SUMIFS('Exits'!$F$9:$F$608,'Exits'!$B$9:$B$608,'Trades'!A54),2),"b.d.")))</x:f>
      </x:c>
      <x:c r="G54" s="30" t="str">
        <x:f>IF(P54=0,"",IF(K54&lt;&gt;1,"b.d.",IF('Trades'!J54="NET",'Trades'!L54,ROUND(F54-'Trades'!M54-'Trades'!N54+'Trades'!O54,2))))</x:f>
      </x:c>
      <x:c r="H54" s="31" t="str">
        <x:f>IF(P54=0,"",IF(N54=1,G54/'Trades'!P54,"b.d."))</x:f>
      </x:c>
      <x:c r="I54" s="33" t="str">
        <x:f>IF(P54=0,"",IF(K54&lt;&gt;1,"Pozycja niezamknięta",IF(NOT(ISNUMBER('Trades'!P54)),"Brak lub błędne ryzyko: dodatnie, ≤ 1 000 000 000, do 2 miejsc po przecinku.",IF(OR('Trades'!P54&lt;=0,'Trades'!P54&gt;1000000000,ROUND('Trades'!P54,2)&lt;&gt;'Trades'!P54),"Brak lub błędne ryzyko: dodatnie, ≤ 1 000 000 000, do 2 miejsc po przecinku.",IF(AND('Trades'!Q54&lt;&gt;"PRICE",'Trades'!Q54&lt;&gt;"ALL_IN"),"Wybierz PRICE lub ALL_IN",IF('Trades'!Q54&lt;&gt;'Summary'!$K$4,"Wybrano inną podstawę","Zapisane"))))))</x:f>
      </x:c>
      <x:c r="J54" s="33" t="str">
        <x:f>IF(P54=0,"",IF('Summary'!$H$6="Sprawdź daty filtra","Sprawdź daty filtra",IF(L54=1,"Uwzględniona",IF(K54=1,"Poza okresem","Nieuwzględniona"))))</x:f>
      </x:c>
      <x:c r="K54" s="29" t="n">
        <x:f>IF(P54=0,0,IF('Trades'!I54="UNSUPPORTED",4,IF(C54&lt;&gt;"",3,IF('Trades'!I54="OPEN",2,1))))</x:f>
        <x:v>0</x:v>
      </x:c>
      <x:c r="L54" s="29" t="n">
        <x:f>IF(OR(K54&lt;&gt;1,'Summary'!$H$6="Sprawdź daty filtra"),0,IF(AND(OR('Summary'!$B$6="",E54&gt;='Summary'!$B$6),OR('Summary'!$E$6="",E54&lt;'Summary'!$E$6+1)),1,0))</x:f>
        <x:v>0</x:v>
      </x:c>
      <x:c r="M54" s="29" t="n">
        <x:f>IF(AND(L54=1,N54=1,'Trades'!Q54='Summary'!$K$4),1,0)</x:f>
        <x:v>0</x:v>
      </x:c>
      <x:c r="N54" s="29" t="n">
        <x:f>IF(K54&lt;&gt;1,0,IF(NOT(ISNUMBER('Trades'!P54)),0,IF(AND('Trades'!P54&gt;0,'Trades'!P54&lt;=1000000000,ROUND('Trades'!P54,2)='Trades'!P54,OR('Trades'!Q54="PRICE",'Trades'!Q54="ALL_IN")),1,0)))</x:f>
        <x:v>0</x:v>
      </x:c>
      <x:c r="O54" s="29" t="n">
        <x:f>IF(P54=0,0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0,COUNTIFS('Exits'!$B$9:$B$608,'Trades'!A54,'Exits'!$K$9:$K$608,1)))</x:f>
        <x:v>0</x:v>
      </x:c>
      <x:c r="P54" s="29" t="n">
        <x:f>IF(COUNTA('Trades'!A54:I54,'Trades'!K54:T54)=0,0,1)</x:f>
        <x:v>0</x:v>
      </x:c>
    </x:row>
    <x:row r="55" ht="52" customHeight="1">
      <x:c r="A55" s="29" t="str">
        <x:f>IF(P55=0,"",IF('Trades'!A55="","[Trades "&amp;ROW()&amp;"]",'Trades'!A55))</x:f>
      </x:c>
      <x:c r="B55" s="33" t="str">
        <x:f>IF(K55=0,"",CHOOSE(K55,"Zamknięta","Otwarta","Niepełna / błędna","Nieobsługiwana"))</x:f>
      </x:c>
      <x:c r="C55" s="33" t="str">
        <x:f>IF(P55=0,"",IF('Trades'!I55="UNSUPPORTED","Dobieranie / odwrócenia nie są obsługiwane",IF('Trades'!A55="","Podaj ID transakcji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ID: tekst zaczynający się od A–Z, do 64 znaków; bez *, ?, ~, =, &lt; i &gt;. Przykład: T-001.",IF(COUNTIFS('Trades'!$A$9:$A$208,'Trades'!A55)&lt;&gt;1,"ID transakcji się powtarza",IF('Trades'!B55="","Podaj instrument",IF(AND('Trades'!C55&lt;&gt;"LONG",'Trades'!C55&lt;&gt;"SHORT"),"Wybierz LONG lub SHORT",IF(NOT(ISNUMBER('Trades'!D55)),"Podaj prawidłowy czas otwarcia",IF(OR('Trades'!D55&lt;1,'Trades'!D55&gt;2958465),"Podaj prawidłowy czas otwarcia",IF(NOT(ISNUMBER('Trades'!E55)),"Podaj dodatnią początkową ilość",IF(OR('Trades'!E55&lt;=0,'Trades'!E55&gt;1000000,ROUND('Trades'!E55,8)&lt;&gt;'Trades'!E55),"Podaj dodatnią początkową ilość",IF('Trades'!F55="","Podaj jednostkę ilości",IF(AND('Trades'!I55&lt;&gt;"OPEN",'Trades'!I55&lt;&gt;"CLOSED"),"Wybierz OPEN lub CLOSED",IF(AND('Trades'!J55&lt;&gt;"NET",'Trades'!J55&lt;&gt;"GROSS"),"Wybierz NET lub GROSS",IF(COUNTIFS('Exits'!$B$9:$B$608,'Trades'!A55,'Exits'!$G$9:$G$608,-1)&gt;0,"Sprawdź powiązane wyjścia",IF(D55&gt;'Trades'!E55,"Zamknięta ilość przekracza początkową",IF(AND('Trades'!I55="OPEN",D55='Trades'!E55),"OPEN jest sprzeczne z zerową pozostałą ilością",IF('Trades'!I55="OPEN","",IF(O55=0,"Dodaj wyjście w Exits",IF(D55&lt;&gt;'Trades'!E55,"CLOSED wymaga zamknięcia całej ilości",IF(AND('Trades'!J55="NET",NOT(ISNUMBER('Trades'!L55))),"Podaj uzgodnione netto całej pozycji",IF(AND('Trades'!J55="NET",'Trades'!K55&lt;&gt;"YES"),"Potwierdź netto całej pozycji",IF(IF('Trades'!J55="NET",IF('Trades'!M55="",FALSE,IF(NOT(ISNUMBER('Trades'!M55)),TRUE,OR('Trades'!M55&lt;0,'Trades'!M55&gt;1000000000,ROUND('Trades'!M55,2)&lt;&gt;'Trades'!M55))),FALSE),"Kwoty: do 2 miejsc po przecinku; wartość bezwzględna wpisu ≤ 1 000 000 000.",IF(IF('Trades'!J55="NET",IF('Trades'!N55="",FALSE,IF(NOT(ISNUMBER('Trades'!N55)),TRUE,OR('Trades'!N55&lt;0,'Trades'!N55&gt;1000000000,ROUND('Trades'!N55,2)&lt;&gt;'Trades'!N55))),FALSE),"Kwoty: do 2 miejsc po przecinku; wartość bezwzględna wpisu ≤ 1 000 000 000.",IF(IF('Trades'!J55="NET",IF('Trades'!O55="",FALSE,IF(NOT(ISNUMBER('Trades'!O55)),TRUE,OR(ABS('Trades'!O55)&gt;1000000000,ROUND('Trades'!O55,2)&lt;&gt;'Trades'!O55))),FALSE),"Kwoty: do 2 miejsc po przecinku; wartość bezwzględna wpisu ≤ 1 000 000 000.",IF(AND('Trades'!J55="GROSS",NOT(ISNUMBER('Trades'!M55))),"Podaj prowizję, także zero",IF(AND('Trades'!J55="GROSS",'Trades'!M55&lt;0),"Prowizja nie może być ujemna",IF(AND('Trades'!J55="GROSS",NOT(ISNUMBER('Trades'!N55))),"Podaj pozostałe opłaty, także zero",IF(AND('Trades'!J55="GROSS",'Trades'!N55&lt;0),"Opłaty nie mogą być ujemne",IF(AND('Trades'!J55="GROSS",NOT(ISNUMBER('Trades'!O55))),"Podaj finansowanie ze znakiem, także zero",IF(AND('Trades'!J55="GROSS",NOT(ISNUMBER(F55))),"Podaj P&amp;L brutto każdego wyjścia",IF(IF('Trades'!J55="NET",OR(ABS('Trades'!L55)&gt;1000000000,ROUND('Trades'!L55,2)&lt;&gt;'Trades'!L55),FALSE),"Kwoty: do 2 miejsc po przecinku; wartość bezwzględna wpisu ≤ 1 000 000 000.",IF(IF('Trades'!J55="GROSS",OR(ABS('Trades'!M55)&gt;1000000000,ABS('Trades'!N55)&gt;1000000000,ABS('Trades'!O55)&gt;1000000000,ROUND('Trades'!M55,2)&lt;&gt;'Trades'!M55,ROUND('Trades'!N55,2)&lt;&gt;'Trades'!N55,ROUND('Trades'!O55,2)&lt;&gt;'Trades'!O55),FALSE),"Kwoty: do 2 miejsc po przecinku; wartość bezwzględna wpisu ≤ 1 000 000 000.",IF(AND('Trades'!G55&lt;&gt;"",OR(NOT(ISNUMBER('Trades'!G55)),'Trades'!G55&lt;=0)),"Podaj dodatnią cenę lub pozostaw puste",IF(AND('Trades'!H55&lt;&gt;"",OR(NOT(ISNUMBER('Trades'!H55)),'Trades'!H55&lt;=0)),"Podaj dodatnią cenę lub pozostaw puste","")))))))))))))))))))))))))))))))))))</x:f>
      </x:c>
      <x:c r="D55" s="31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b.d.",ROUND(SUMIFS('Exits'!$I$9:$I$608,'Exits'!$B$9:$B$608,'Trades'!A55),8)))</x:f>
      </x:c>
      <x:c r="E55" s="32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b.d.",IF(OR(O55=0,COUNTIFS('Exits'!$B$9:$B$608,'Trades'!A55,'Exits'!$G$9:$G$608,-1)&gt;0),"b.d.",_xlfn.MAXIFS('Exits'!$C$9:$C$608,'Exits'!$B$9:$B$608,'Trades'!A55))))</x:f>
      </x:c>
      <x:c r="F55" s="30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b.d.",IF(AND(O55&gt;0,SUMIFS('Exits'!$J$9:$J$608,'Exits'!$B$9:$B$608,'Trades'!A55)=O55),ROUND(SUMIFS('Exits'!$F$9:$F$608,'Exits'!$B$9:$B$608,'Trades'!A55),2),"b.d.")))</x:f>
      </x:c>
      <x:c r="G55" s="30" t="str">
        <x:f>IF(P55=0,"",IF(K55&lt;&gt;1,"b.d.",IF('Trades'!J55="NET",'Trades'!L55,ROUND(F55-'Trades'!M55-'Trades'!N55+'Trades'!O55,2))))</x:f>
      </x:c>
      <x:c r="H55" s="31" t="str">
        <x:f>IF(P55=0,"",IF(N55=1,G55/'Trades'!P55,"b.d."))</x:f>
      </x:c>
      <x:c r="I55" s="33" t="str">
        <x:f>IF(P55=0,"",IF(K55&lt;&gt;1,"Pozycja niezamknięta",IF(NOT(ISNUMBER('Trades'!P55)),"Brak lub błędne ryzyko: dodatnie, ≤ 1 000 000 000, do 2 miejsc po przecinku.",IF(OR('Trades'!P55&lt;=0,'Trades'!P55&gt;1000000000,ROUND('Trades'!P55,2)&lt;&gt;'Trades'!P55),"Brak lub błędne ryzyko: dodatnie, ≤ 1 000 000 000, do 2 miejsc po przecinku.",IF(AND('Trades'!Q55&lt;&gt;"PRICE",'Trades'!Q55&lt;&gt;"ALL_IN"),"Wybierz PRICE lub ALL_IN",IF('Trades'!Q55&lt;&gt;'Summary'!$K$4,"Wybrano inną podstawę","Zapisane"))))))</x:f>
      </x:c>
      <x:c r="J55" s="33" t="str">
        <x:f>IF(P55=0,"",IF('Summary'!$H$6="Sprawdź daty filtra","Sprawdź daty filtra",IF(L55=1,"Uwzględniona",IF(K55=1,"Poza okresem","Nieuwzględniona"))))</x:f>
      </x:c>
      <x:c r="K55" s="29" t="n">
        <x:f>IF(P55=0,0,IF('Trades'!I55="UNSUPPORTED",4,IF(C55&lt;&gt;"",3,IF('Trades'!I55="OPEN",2,1))))</x:f>
        <x:v>0</x:v>
      </x:c>
      <x:c r="L55" s="29" t="n">
        <x:f>IF(OR(K55&lt;&gt;1,'Summary'!$H$6="Sprawdź daty filtra"),0,IF(AND(OR('Summary'!$B$6="",E55&gt;='Summary'!$B$6),OR('Summary'!$E$6="",E55&lt;'Summary'!$E$6+1)),1,0))</x:f>
        <x:v>0</x:v>
      </x:c>
      <x:c r="M55" s="29" t="n">
        <x:f>IF(AND(L55=1,N55=1,'Trades'!Q55='Summary'!$K$4),1,0)</x:f>
        <x:v>0</x:v>
      </x:c>
      <x:c r="N55" s="29" t="n">
        <x:f>IF(K55&lt;&gt;1,0,IF(NOT(ISNUMBER('Trades'!P55)),0,IF(AND('Trades'!P55&gt;0,'Trades'!P55&lt;=1000000000,ROUND('Trades'!P55,2)='Trades'!P55,OR('Trades'!Q55="PRICE",'Trades'!Q55="ALL_IN")),1,0)))</x:f>
        <x:v>0</x:v>
      </x:c>
      <x:c r="O55" s="29" t="n">
        <x:f>IF(P55=0,0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0,COUNTIFS('Exits'!$B$9:$B$608,'Trades'!A55,'Exits'!$K$9:$K$608,1)))</x:f>
        <x:v>0</x:v>
      </x:c>
      <x:c r="P55" s="29" t="n">
        <x:f>IF(COUNTA('Trades'!A55:I55,'Trades'!K55:T55)=0,0,1)</x:f>
        <x:v>0</x:v>
      </x:c>
    </x:row>
    <x:row r="56" ht="52" customHeight="1">
      <x:c r="A56" s="29" t="str">
        <x:f>IF(P56=0,"",IF('Trades'!A56="","[Trades "&amp;ROW()&amp;"]",'Trades'!A56))</x:f>
      </x:c>
      <x:c r="B56" s="33" t="str">
        <x:f>IF(K56=0,"",CHOOSE(K56,"Zamknięta","Otwarta","Niepełna / błędna","Nieobsługiwana"))</x:f>
      </x:c>
      <x:c r="C56" s="33" t="str">
        <x:f>IF(P56=0,"",IF('Trades'!I56="UNSUPPORTED","Dobieranie / odwrócenia nie są obsługiwane",IF('Trades'!A56="","Podaj ID transakcji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ID: tekst zaczynający się od A–Z, do 64 znaków; bez *, ?, ~, =, &lt; i &gt;. Przykład: T-001.",IF(COUNTIFS('Trades'!$A$9:$A$208,'Trades'!A56)&lt;&gt;1,"ID transakcji się powtarza",IF('Trades'!B56="","Podaj instrument",IF(AND('Trades'!C56&lt;&gt;"LONG",'Trades'!C56&lt;&gt;"SHORT"),"Wybierz LONG lub SHORT",IF(NOT(ISNUMBER('Trades'!D56)),"Podaj prawidłowy czas otwarcia",IF(OR('Trades'!D56&lt;1,'Trades'!D56&gt;2958465),"Podaj prawidłowy czas otwarcia",IF(NOT(ISNUMBER('Trades'!E56)),"Podaj dodatnią początkową ilość",IF(OR('Trades'!E56&lt;=0,'Trades'!E56&gt;1000000,ROUND('Trades'!E56,8)&lt;&gt;'Trades'!E56),"Podaj dodatnią początkową ilość",IF('Trades'!F56="","Podaj jednostkę ilości",IF(AND('Trades'!I56&lt;&gt;"OPEN",'Trades'!I56&lt;&gt;"CLOSED"),"Wybierz OPEN lub CLOSED",IF(AND('Trades'!J56&lt;&gt;"NET",'Trades'!J56&lt;&gt;"GROSS"),"Wybierz NET lub GROSS",IF(COUNTIFS('Exits'!$B$9:$B$608,'Trades'!A56,'Exits'!$G$9:$G$608,-1)&gt;0,"Sprawdź powiązane wyjścia",IF(D56&gt;'Trades'!E56,"Zamknięta ilość przekracza początkową",IF(AND('Trades'!I56="OPEN",D56='Trades'!E56),"OPEN jest sprzeczne z zerową pozostałą ilością",IF('Trades'!I56="OPEN","",IF(O56=0,"Dodaj wyjście w Exits",IF(D56&lt;&gt;'Trades'!E56,"CLOSED wymaga zamknięcia całej ilości",IF(AND('Trades'!J56="NET",NOT(ISNUMBER('Trades'!L56))),"Podaj uzgodnione netto całej pozycji",IF(AND('Trades'!J56="NET",'Trades'!K56&lt;&gt;"YES"),"Potwierdź netto całej pozycji",IF(IF('Trades'!J56="NET",IF('Trades'!M56="",FALSE,IF(NOT(ISNUMBER('Trades'!M56)),TRUE,OR('Trades'!M56&lt;0,'Trades'!M56&gt;1000000000,ROUND('Trades'!M56,2)&lt;&gt;'Trades'!M56))),FALSE),"Kwoty: do 2 miejsc po przecinku; wartość bezwzględna wpisu ≤ 1 000 000 000.",IF(IF('Trades'!J56="NET",IF('Trades'!N56="",FALSE,IF(NOT(ISNUMBER('Trades'!N56)),TRUE,OR('Trades'!N56&lt;0,'Trades'!N56&gt;1000000000,ROUND('Trades'!N56,2)&lt;&gt;'Trades'!N56))),FALSE),"Kwoty: do 2 miejsc po przecinku; wartość bezwzględna wpisu ≤ 1 000 000 000.",IF(IF('Trades'!J56="NET",IF('Trades'!O56="",FALSE,IF(NOT(ISNUMBER('Trades'!O56)),TRUE,OR(ABS('Trades'!O56)&gt;1000000000,ROUND('Trades'!O56,2)&lt;&gt;'Trades'!O56))),FALSE),"Kwoty: do 2 miejsc po przecinku; wartość bezwzględna wpisu ≤ 1 000 000 000.",IF(AND('Trades'!J56="GROSS",NOT(ISNUMBER('Trades'!M56))),"Podaj prowizję, także zero",IF(AND('Trades'!J56="GROSS",'Trades'!M56&lt;0),"Prowizja nie może być ujemna",IF(AND('Trades'!J56="GROSS",NOT(ISNUMBER('Trades'!N56))),"Podaj pozostałe opłaty, także zero",IF(AND('Trades'!J56="GROSS",'Trades'!N56&lt;0),"Opłaty nie mogą być ujemne",IF(AND('Trades'!J56="GROSS",NOT(ISNUMBER('Trades'!O56))),"Podaj finansowanie ze znakiem, także zero",IF(AND('Trades'!J56="GROSS",NOT(ISNUMBER(F56))),"Podaj P&amp;L brutto każdego wyjścia",IF(IF('Trades'!J56="NET",OR(ABS('Trades'!L56)&gt;1000000000,ROUND('Trades'!L56,2)&lt;&gt;'Trades'!L56),FALSE),"Kwoty: do 2 miejsc po przecinku; wartość bezwzględna wpisu ≤ 1 000 000 000.",IF(IF('Trades'!J56="GROSS",OR(ABS('Trades'!M56)&gt;1000000000,ABS('Trades'!N56)&gt;1000000000,ABS('Trades'!O56)&gt;1000000000,ROUND('Trades'!M56,2)&lt;&gt;'Trades'!M56,ROUND('Trades'!N56,2)&lt;&gt;'Trades'!N56,ROUND('Trades'!O56,2)&lt;&gt;'Trades'!O56),FALSE),"Kwoty: do 2 miejsc po przecinku; wartość bezwzględna wpisu ≤ 1 000 000 000.",IF(AND('Trades'!G56&lt;&gt;"",OR(NOT(ISNUMBER('Trades'!G56)),'Trades'!G56&lt;=0)),"Podaj dodatnią cenę lub pozostaw puste",IF(AND('Trades'!H56&lt;&gt;"",OR(NOT(ISNUMBER('Trades'!H56)),'Trades'!H56&lt;=0)),"Podaj dodatnią cenę lub pozostaw puste","")))))))))))))))))))))))))))))))))))</x:f>
      </x:c>
      <x:c r="D56" s="31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b.d.",ROUND(SUMIFS('Exits'!$I$9:$I$608,'Exits'!$B$9:$B$608,'Trades'!A56),8)))</x:f>
      </x:c>
      <x:c r="E56" s="32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b.d.",IF(OR(O56=0,COUNTIFS('Exits'!$B$9:$B$608,'Trades'!A56,'Exits'!$G$9:$G$608,-1)&gt;0),"b.d.",_xlfn.MAXIFS('Exits'!$C$9:$C$608,'Exits'!$B$9:$B$608,'Trades'!A56))))</x:f>
      </x:c>
      <x:c r="F56" s="30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b.d.",IF(AND(O56&gt;0,SUMIFS('Exits'!$J$9:$J$608,'Exits'!$B$9:$B$608,'Trades'!A56)=O56),ROUND(SUMIFS('Exits'!$F$9:$F$608,'Exits'!$B$9:$B$608,'Trades'!A56),2),"b.d.")))</x:f>
      </x:c>
      <x:c r="G56" s="30" t="str">
        <x:f>IF(P56=0,"",IF(K56&lt;&gt;1,"b.d.",IF('Trades'!J56="NET",'Trades'!L56,ROUND(F56-'Trades'!M56-'Trades'!N56+'Trades'!O56,2))))</x:f>
      </x:c>
      <x:c r="H56" s="31" t="str">
        <x:f>IF(P56=0,"",IF(N56=1,G56/'Trades'!P56,"b.d."))</x:f>
      </x:c>
      <x:c r="I56" s="33" t="str">
        <x:f>IF(P56=0,"",IF(K56&lt;&gt;1,"Pozycja niezamknięta",IF(NOT(ISNUMBER('Trades'!P56)),"Brak lub błędne ryzyko: dodatnie, ≤ 1 000 000 000, do 2 miejsc po przecinku.",IF(OR('Trades'!P56&lt;=0,'Trades'!P56&gt;1000000000,ROUND('Trades'!P56,2)&lt;&gt;'Trades'!P56),"Brak lub błędne ryzyko: dodatnie, ≤ 1 000 000 000, do 2 miejsc po przecinku.",IF(AND('Trades'!Q56&lt;&gt;"PRICE",'Trades'!Q56&lt;&gt;"ALL_IN"),"Wybierz PRICE lub ALL_IN",IF('Trades'!Q56&lt;&gt;'Summary'!$K$4,"Wybrano inną podstawę","Zapisane"))))))</x:f>
      </x:c>
      <x:c r="J56" s="33" t="str">
        <x:f>IF(P56=0,"",IF('Summary'!$H$6="Sprawdź daty filtra","Sprawdź daty filtra",IF(L56=1,"Uwzględniona",IF(K56=1,"Poza okresem","Nieuwzględniona"))))</x:f>
      </x:c>
      <x:c r="K56" s="29" t="n">
        <x:f>IF(P56=0,0,IF('Trades'!I56="UNSUPPORTED",4,IF(C56&lt;&gt;"",3,IF('Trades'!I56="OPEN",2,1))))</x:f>
        <x:v>0</x:v>
      </x:c>
      <x:c r="L56" s="29" t="n">
        <x:f>IF(OR(K56&lt;&gt;1,'Summary'!$H$6="Sprawdź daty filtra"),0,IF(AND(OR('Summary'!$B$6="",E56&gt;='Summary'!$B$6),OR('Summary'!$E$6="",E56&lt;'Summary'!$E$6+1)),1,0))</x:f>
        <x:v>0</x:v>
      </x:c>
      <x:c r="M56" s="29" t="n">
        <x:f>IF(AND(L56=1,N56=1,'Trades'!Q56='Summary'!$K$4),1,0)</x:f>
        <x:v>0</x:v>
      </x:c>
      <x:c r="N56" s="29" t="n">
        <x:f>IF(K56&lt;&gt;1,0,IF(NOT(ISNUMBER('Trades'!P56)),0,IF(AND('Trades'!P56&gt;0,'Trades'!P56&lt;=1000000000,ROUND('Trades'!P56,2)='Trades'!P56,OR('Trades'!Q56="PRICE",'Trades'!Q56="ALL_IN")),1,0)))</x:f>
        <x:v>0</x:v>
      </x:c>
      <x:c r="O56" s="29" t="n">
        <x:f>IF(P56=0,0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0,COUNTIFS('Exits'!$B$9:$B$608,'Trades'!A56,'Exits'!$K$9:$K$608,1)))</x:f>
        <x:v>0</x:v>
      </x:c>
      <x:c r="P56" s="29" t="n">
        <x:f>IF(COUNTA('Trades'!A56:I56,'Trades'!K56:T56)=0,0,1)</x:f>
        <x:v>0</x:v>
      </x:c>
    </x:row>
    <x:row r="57" ht="52" customHeight="1">
      <x:c r="A57" s="29" t="str">
        <x:f>IF(P57=0,"",IF('Trades'!A57="","[Trades "&amp;ROW()&amp;"]",'Trades'!A57))</x:f>
      </x:c>
      <x:c r="B57" s="33" t="str">
        <x:f>IF(K57=0,"",CHOOSE(K57,"Zamknięta","Otwarta","Niepełna / błędna","Nieobsługiwana"))</x:f>
      </x:c>
      <x:c r="C57" s="33" t="str">
        <x:f>IF(P57=0,"",IF('Trades'!I57="UNSUPPORTED","Dobieranie / odwrócenia nie są obsługiwane",IF('Trades'!A57="","Podaj ID transakcji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ID: tekst zaczynający się od A–Z, do 64 znaków; bez *, ?, ~, =, &lt; i &gt;. Przykład: T-001.",IF(COUNTIFS('Trades'!$A$9:$A$208,'Trades'!A57)&lt;&gt;1,"ID transakcji się powtarza",IF('Trades'!B57="","Podaj instrument",IF(AND('Trades'!C57&lt;&gt;"LONG",'Trades'!C57&lt;&gt;"SHORT"),"Wybierz LONG lub SHORT",IF(NOT(ISNUMBER('Trades'!D57)),"Podaj prawidłowy czas otwarcia",IF(OR('Trades'!D57&lt;1,'Trades'!D57&gt;2958465),"Podaj prawidłowy czas otwarcia",IF(NOT(ISNUMBER('Trades'!E57)),"Podaj dodatnią początkową ilość",IF(OR('Trades'!E57&lt;=0,'Trades'!E57&gt;1000000,ROUND('Trades'!E57,8)&lt;&gt;'Trades'!E57),"Podaj dodatnią początkową ilość",IF('Trades'!F57="","Podaj jednostkę ilości",IF(AND('Trades'!I57&lt;&gt;"OPEN",'Trades'!I57&lt;&gt;"CLOSED"),"Wybierz OPEN lub CLOSED",IF(AND('Trades'!J57&lt;&gt;"NET",'Trades'!J57&lt;&gt;"GROSS"),"Wybierz NET lub GROSS",IF(COUNTIFS('Exits'!$B$9:$B$608,'Trades'!A57,'Exits'!$G$9:$G$608,-1)&gt;0,"Sprawdź powiązane wyjścia",IF(D57&gt;'Trades'!E57,"Zamknięta ilość przekracza początkową",IF(AND('Trades'!I57="OPEN",D57='Trades'!E57),"OPEN jest sprzeczne z zerową pozostałą ilością",IF('Trades'!I57="OPEN","",IF(O57=0,"Dodaj wyjście w Exits",IF(D57&lt;&gt;'Trades'!E57,"CLOSED wymaga zamknięcia całej ilości",IF(AND('Trades'!J57="NET",NOT(ISNUMBER('Trades'!L57))),"Podaj uzgodnione netto całej pozycji",IF(AND('Trades'!J57="NET",'Trades'!K57&lt;&gt;"YES"),"Potwierdź netto całej pozycji",IF(IF('Trades'!J57="NET",IF('Trades'!M57="",FALSE,IF(NOT(ISNUMBER('Trades'!M57)),TRUE,OR('Trades'!M57&lt;0,'Trades'!M57&gt;1000000000,ROUND('Trades'!M57,2)&lt;&gt;'Trades'!M57))),FALSE),"Kwoty: do 2 miejsc po przecinku; wartość bezwzględna wpisu ≤ 1 000 000 000.",IF(IF('Trades'!J57="NET",IF('Trades'!N57="",FALSE,IF(NOT(ISNUMBER('Trades'!N57)),TRUE,OR('Trades'!N57&lt;0,'Trades'!N57&gt;1000000000,ROUND('Trades'!N57,2)&lt;&gt;'Trades'!N57))),FALSE),"Kwoty: do 2 miejsc po przecinku; wartość bezwzględna wpisu ≤ 1 000 000 000.",IF(IF('Trades'!J57="NET",IF('Trades'!O57="",FALSE,IF(NOT(ISNUMBER('Trades'!O57)),TRUE,OR(ABS('Trades'!O57)&gt;1000000000,ROUND('Trades'!O57,2)&lt;&gt;'Trades'!O57))),FALSE),"Kwoty: do 2 miejsc po przecinku; wartość bezwzględna wpisu ≤ 1 000 000 000.",IF(AND('Trades'!J57="GROSS",NOT(ISNUMBER('Trades'!M57))),"Podaj prowizję, także zero",IF(AND('Trades'!J57="GROSS",'Trades'!M57&lt;0),"Prowizja nie może być ujemna",IF(AND('Trades'!J57="GROSS",NOT(ISNUMBER('Trades'!N57))),"Podaj pozostałe opłaty, także zero",IF(AND('Trades'!J57="GROSS",'Trades'!N57&lt;0),"Opłaty nie mogą być ujemne",IF(AND('Trades'!J57="GROSS",NOT(ISNUMBER('Trades'!O57))),"Podaj finansowanie ze znakiem, także zero",IF(AND('Trades'!J57="GROSS",NOT(ISNUMBER(F57))),"Podaj P&amp;L brutto każdego wyjścia",IF(IF('Trades'!J57="NET",OR(ABS('Trades'!L57)&gt;1000000000,ROUND('Trades'!L57,2)&lt;&gt;'Trades'!L57),FALSE),"Kwoty: do 2 miejsc po przecinku; wartość bezwzględna wpisu ≤ 1 000 000 000.",IF(IF('Trades'!J57="GROSS",OR(ABS('Trades'!M57)&gt;1000000000,ABS('Trades'!N57)&gt;1000000000,ABS('Trades'!O57)&gt;1000000000,ROUND('Trades'!M57,2)&lt;&gt;'Trades'!M57,ROUND('Trades'!N57,2)&lt;&gt;'Trades'!N57,ROUND('Trades'!O57,2)&lt;&gt;'Trades'!O57),FALSE),"Kwoty: do 2 miejsc po przecinku; wartość bezwzględna wpisu ≤ 1 000 000 000.",IF(AND('Trades'!G57&lt;&gt;"",OR(NOT(ISNUMBER('Trades'!G57)),'Trades'!G57&lt;=0)),"Podaj dodatnią cenę lub pozostaw puste",IF(AND('Trades'!H57&lt;&gt;"",OR(NOT(ISNUMBER('Trades'!H57)),'Trades'!H57&lt;=0)),"Podaj dodatnią cenę lub pozostaw puste","")))))))))))))))))))))))))))))))))))</x:f>
      </x:c>
      <x:c r="D57" s="31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b.d.",ROUND(SUMIFS('Exits'!$I$9:$I$608,'Exits'!$B$9:$B$608,'Trades'!A57),8)))</x:f>
      </x:c>
      <x:c r="E57" s="32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b.d.",IF(OR(O57=0,COUNTIFS('Exits'!$B$9:$B$608,'Trades'!A57,'Exits'!$G$9:$G$608,-1)&gt;0),"b.d.",_xlfn.MAXIFS('Exits'!$C$9:$C$608,'Exits'!$B$9:$B$608,'Trades'!A57))))</x:f>
      </x:c>
      <x:c r="F57" s="30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b.d.",IF(AND(O57&gt;0,SUMIFS('Exits'!$J$9:$J$608,'Exits'!$B$9:$B$608,'Trades'!A57)=O57),ROUND(SUMIFS('Exits'!$F$9:$F$608,'Exits'!$B$9:$B$608,'Trades'!A57),2),"b.d.")))</x:f>
      </x:c>
      <x:c r="G57" s="30" t="str">
        <x:f>IF(P57=0,"",IF(K57&lt;&gt;1,"b.d.",IF('Trades'!J57="NET",'Trades'!L57,ROUND(F57-'Trades'!M57-'Trades'!N57+'Trades'!O57,2))))</x:f>
      </x:c>
      <x:c r="H57" s="31" t="str">
        <x:f>IF(P57=0,"",IF(N57=1,G57/'Trades'!P57,"b.d."))</x:f>
      </x:c>
      <x:c r="I57" s="33" t="str">
        <x:f>IF(P57=0,"",IF(K57&lt;&gt;1,"Pozycja niezamknięta",IF(NOT(ISNUMBER('Trades'!P57)),"Brak lub błędne ryzyko: dodatnie, ≤ 1 000 000 000, do 2 miejsc po przecinku.",IF(OR('Trades'!P57&lt;=0,'Trades'!P57&gt;1000000000,ROUND('Trades'!P57,2)&lt;&gt;'Trades'!P57),"Brak lub błędne ryzyko: dodatnie, ≤ 1 000 000 000, do 2 miejsc po przecinku.",IF(AND('Trades'!Q57&lt;&gt;"PRICE",'Trades'!Q57&lt;&gt;"ALL_IN"),"Wybierz PRICE lub ALL_IN",IF('Trades'!Q57&lt;&gt;'Summary'!$K$4,"Wybrano inną podstawę","Zapisane"))))))</x:f>
      </x:c>
      <x:c r="J57" s="33" t="str">
        <x:f>IF(P57=0,"",IF('Summary'!$H$6="Sprawdź daty filtra","Sprawdź daty filtra",IF(L57=1,"Uwzględniona",IF(K57=1,"Poza okresem","Nieuwzględniona"))))</x:f>
      </x:c>
      <x:c r="K57" s="29" t="n">
        <x:f>IF(P57=0,0,IF('Trades'!I57="UNSUPPORTED",4,IF(C57&lt;&gt;"",3,IF('Trades'!I57="OPEN",2,1))))</x:f>
        <x:v>0</x:v>
      </x:c>
      <x:c r="L57" s="29" t="n">
        <x:f>IF(OR(K57&lt;&gt;1,'Summary'!$H$6="Sprawdź daty filtra"),0,IF(AND(OR('Summary'!$B$6="",E57&gt;='Summary'!$B$6),OR('Summary'!$E$6="",E57&lt;'Summary'!$E$6+1)),1,0))</x:f>
        <x:v>0</x:v>
      </x:c>
      <x:c r="M57" s="29" t="n">
        <x:f>IF(AND(L57=1,N57=1,'Trades'!Q57='Summary'!$K$4),1,0)</x:f>
        <x:v>0</x:v>
      </x:c>
      <x:c r="N57" s="29" t="n">
        <x:f>IF(K57&lt;&gt;1,0,IF(NOT(ISNUMBER('Trades'!P57)),0,IF(AND('Trades'!P57&gt;0,'Trades'!P57&lt;=1000000000,ROUND('Trades'!P57,2)='Trades'!P57,OR('Trades'!Q57="PRICE",'Trades'!Q57="ALL_IN")),1,0)))</x:f>
        <x:v>0</x:v>
      </x:c>
      <x:c r="O57" s="29" t="n">
        <x:f>IF(P57=0,0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0,COUNTIFS('Exits'!$B$9:$B$608,'Trades'!A57,'Exits'!$K$9:$K$608,1)))</x:f>
        <x:v>0</x:v>
      </x:c>
      <x:c r="P57" s="29" t="n">
        <x:f>IF(COUNTA('Trades'!A57:I57,'Trades'!K57:T57)=0,0,1)</x:f>
        <x:v>0</x:v>
      </x:c>
    </x:row>
    <x:row r="58" ht="52" customHeight="1">
      <x:c r="A58" s="29" t="str">
        <x:f>IF(P58=0,"",IF('Trades'!A58="","[Trades "&amp;ROW()&amp;"]",'Trades'!A58))</x:f>
      </x:c>
      <x:c r="B58" s="33" t="str">
        <x:f>IF(K58=0,"",CHOOSE(K58,"Zamknięta","Otwarta","Niepełna / błędna","Nieobsługiwana"))</x:f>
      </x:c>
      <x:c r="C58" s="33" t="str">
        <x:f>IF(P58=0,"",IF('Trades'!I58="UNSUPPORTED","Dobieranie / odwrócenia nie są obsługiwane",IF('Trades'!A58="","Podaj ID transakcji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ID: tekst zaczynający się od A–Z, do 64 znaków; bez *, ?, ~, =, &lt; i &gt;. Przykład: T-001.",IF(COUNTIFS('Trades'!$A$9:$A$208,'Trades'!A58)&lt;&gt;1,"ID transakcji się powtarza",IF('Trades'!B58="","Podaj instrument",IF(AND('Trades'!C58&lt;&gt;"LONG",'Trades'!C58&lt;&gt;"SHORT"),"Wybierz LONG lub SHORT",IF(NOT(ISNUMBER('Trades'!D58)),"Podaj prawidłowy czas otwarcia",IF(OR('Trades'!D58&lt;1,'Trades'!D58&gt;2958465),"Podaj prawidłowy czas otwarcia",IF(NOT(ISNUMBER('Trades'!E58)),"Podaj dodatnią początkową ilość",IF(OR('Trades'!E58&lt;=0,'Trades'!E58&gt;1000000,ROUND('Trades'!E58,8)&lt;&gt;'Trades'!E58),"Podaj dodatnią początkową ilość",IF('Trades'!F58="","Podaj jednostkę ilości",IF(AND('Trades'!I58&lt;&gt;"OPEN",'Trades'!I58&lt;&gt;"CLOSED"),"Wybierz OPEN lub CLOSED",IF(AND('Trades'!J58&lt;&gt;"NET",'Trades'!J58&lt;&gt;"GROSS"),"Wybierz NET lub GROSS",IF(COUNTIFS('Exits'!$B$9:$B$608,'Trades'!A58,'Exits'!$G$9:$G$608,-1)&gt;0,"Sprawdź powiązane wyjścia",IF(D58&gt;'Trades'!E58,"Zamknięta ilość przekracza początkową",IF(AND('Trades'!I58="OPEN",D58='Trades'!E58),"OPEN jest sprzeczne z zerową pozostałą ilością",IF('Trades'!I58="OPEN","",IF(O58=0,"Dodaj wyjście w Exits",IF(D58&lt;&gt;'Trades'!E58,"CLOSED wymaga zamknięcia całej ilości",IF(AND('Trades'!J58="NET",NOT(ISNUMBER('Trades'!L58))),"Podaj uzgodnione netto całej pozycji",IF(AND('Trades'!J58="NET",'Trades'!K58&lt;&gt;"YES"),"Potwierdź netto całej pozycji",IF(IF('Trades'!J58="NET",IF('Trades'!M58="",FALSE,IF(NOT(ISNUMBER('Trades'!M58)),TRUE,OR('Trades'!M58&lt;0,'Trades'!M58&gt;1000000000,ROUND('Trades'!M58,2)&lt;&gt;'Trades'!M58))),FALSE),"Kwoty: do 2 miejsc po przecinku; wartość bezwzględna wpisu ≤ 1 000 000 000.",IF(IF('Trades'!J58="NET",IF('Trades'!N58="",FALSE,IF(NOT(ISNUMBER('Trades'!N58)),TRUE,OR('Trades'!N58&lt;0,'Trades'!N58&gt;1000000000,ROUND('Trades'!N58,2)&lt;&gt;'Trades'!N58))),FALSE),"Kwoty: do 2 miejsc po przecinku; wartość bezwzględna wpisu ≤ 1 000 000 000.",IF(IF('Trades'!J58="NET",IF('Trades'!O58="",FALSE,IF(NOT(ISNUMBER('Trades'!O58)),TRUE,OR(ABS('Trades'!O58)&gt;1000000000,ROUND('Trades'!O58,2)&lt;&gt;'Trades'!O58))),FALSE),"Kwoty: do 2 miejsc po przecinku; wartość bezwzględna wpisu ≤ 1 000 000 000.",IF(AND('Trades'!J58="GROSS",NOT(ISNUMBER('Trades'!M58))),"Podaj prowizję, także zero",IF(AND('Trades'!J58="GROSS",'Trades'!M58&lt;0),"Prowizja nie może być ujemna",IF(AND('Trades'!J58="GROSS",NOT(ISNUMBER('Trades'!N58))),"Podaj pozostałe opłaty, także zero",IF(AND('Trades'!J58="GROSS",'Trades'!N58&lt;0),"Opłaty nie mogą być ujemne",IF(AND('Trades'!J58="GROSS",NOT(ISNUMBER('Trades'!O58))),"Podaj finansowanie ze znakiem, także zero",IF(AND('Trades'!J58="GROSS",NOT(ISNUMBER(F58))),"Podaj P&amp;L brutto każdego wyjścia",IF(IF('Trades'!J58="NET",OR(ABS('Trades'!L58)&gt;1000000000,ROUND('Trades'!L58,2)&lt;&gt;'Trades'!L58),FALSE),"Kwoty: do 2 miejsc po przecinku; wartość bezwzględna wpisu ≤ 1 000 000 000.",IF(IF('Trades'!J58="GROSS",OR(ABS('Trades'!M58)&gt;1000000000,ABS('Trades'!N58)&gt;1000000000,ABS('Trades'!O58)&gt;1000000000,ROUND('Trades'!M58,2)&lt;&gt;'Trades'!M58,ROUND('Trades'!N58,2)&lt;&gt;'Trades'!N58,ROUND('Trades'!O58,2)&lt;&gt;'Trades'!O58),FALSE),"Kwoty: do 2 miejsc po przecinku; wartość bezwzględna wpisu ≤ 1 000 000 000.",IF(AND('Trades'!G58&lt;&gt;"",OR(NOT(ISNUMBER('Trades'!G58)),'Trades'!G58&lt;=0)),"Podaj dodatnią cenę lub pozostaw puste",IF(AND('Trades'!H58&lt;&gt;"",OR(NOT(ISNUMBER('Trades'!H58)),'Trades'!H58&lt;=0)),"Podaj dodatnią cenę lub pozostaw puste","")))))))))))))))))))))))))))))))))))</x:f>
      </x:c>
      <x:c r="D58" s="31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b.d.",ROUND(SUMIFS('Exits'!$I$9:$I$608,'Exits'!$B$9:$B$608,'Trades'!A58),8)))</x:f>
      </x:c>
      <x:c r="E58" s="32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b.d.",IF(OR(O58=0,COUNTIFS('Exits'!$B$9:$B$608,'Trades'!A58,'Exits'!$G$9:$G$608,-1)&gt;0),"b.d.",_xlfn.MAXIFS('Exits'!$C$9:$C$608,'Exits'!$B$9:$B$608,'Trades'!A58))))</x:f>
      </x:c>
      <x:c r="F58" s="30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b.d.",IF(AND(O58&gt;0,SUMIFS('Exits'!$J$9:$J$608,'Exits'!$B$9:$B$608,'Trades'!A58)=O58),ROUND(SUMIFS('Exits'!$F$9:$F$608,'Exits'!$B$9:$B$608,'Trades'!A58),2),"b.d.")))</x:f>
      </x:c>
      <x:c r="G58" s="30" t="str">
        <x:f>IF(P58=0,"",IF(K58&lt;&gt;1,"b.d.",IF('Trades'!J58="NET",'Trades'!L58,ROUND(F58-'Trades'!M58-'Trades'!N58+'Trades'!O58,2))))</x:f>
      </x:c>
      <x:c r="H58" s="31" t="str">
        <x:f>IF(P58=0,"",IF(N58=1,G58/'Trades'!P58,"b.d."))</x:f>
      </x:c>
      <x:c r="I58" s="33" t="str">
        <x:f>IF(P58=0,"",IF(K58&lt;&gt;1,"Pozycja niezamknięta",IF(NOT(ISNUMBER('Trades'!P58)),"Brak lub błędne ryzyko: dodatnie, ≤ 1 000 000 000, do 2 miejsc po przecinku.",IF(OR('Trades'!P58&lt;=0,'Trades'!P58&gt;1000000000,ROUND('Trades'!P58,2)&lt;&gt;'Trades'!P58),"Brak lub błędne ryzyko: dodatnie, ≤ 1 000 000 000, do 2 miejsc po przecinku.",IF(AND('Trades'!Q58&lt;&gt;"PRICE",'Trades'!Q58&lt;&gt;"ALL_IN"),"Wybierz PRICE lub ALL_IN",IF('Trades'!Q58&lt;&gt;'Summary'!$K$4,"Wybrano inną podstawę","Zapisane"))))))</x:f>
      </x:c>
      <x:c r="J58" s="33" t="str">
        <x:f>IF(P58=0,"",IF('Summary'!$H$6="Sprawdź daty filtra","Sprawdź daty filtra",IF(L58=1,"Uwzględniona",IF(K58=1,"Poza okresem","Nieuwzględniona"))))</x:f>
      </x:c>
      <x:c r="K58" s="29" t="n">
        <x:f>IF(P58=0,0,IF('Trades'!I58="UNSUPPORTED",4,IF(C58&lt;&gt;"",3,IF('Trades'!I58="OPEN",2,1))))</x:f>
        <x:v>0</x:v>
      </x:c>
      <x:c r="L58" s="29" t="n">
        <x:f>IF(OR(K58&lt;&gt;1,'Summary'!$H$6="Sprawdź daty filtra"),0,IF(AND(OR('Summary'!$B$6="",E58&gt;='Summary'!$B$6),OR('Summary'!$E$6="",E58&lt;'Summary'!$E$6+1)),1,0))</x:f>
        <x:v>0</x:v>
      </x:c>
      <x:c r="M58" s="29" t="n">
        <x:f>IF(AND(L58=1,N58=1,'Trades'!Q58='Summary'!$K$4),1,0)</x:f>
        <x:v>0</x:v>
      </x:c>
      <x:c r="N58" s="29" t="n">
        <x:f>IF(K58&lt;&gt;1,0,IF(NOT(ISNUMBER('Trades'!P58)),0,IF(AND('Trades'!P58&gt;0,'Trades'!P58&lt;=1000000000,ROUND('Trades'!P58,2)='Trades'!P58,OR('Trades'!Q58="PRICE",'Trades'!Q58="ALL_IN")),1,0)))</x:f>
        <x:v>0</x:v>
      </x:c>
      <x:c r="O58" s="29" t="n">
        <x:f>IF(P58=0,0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0,COUNTIFS('Exits'!$B$9:$B$608,'Trades'!A58,'Exits'!$K$9:$K$608,1)))</x:f>
        <x:v>0</x:v>
      </x:c>
      <x:c r="P58" s="29" t="n">
        <x:f>IF(COUNTA('Trades'!A58:I58,'Trades'!K58:T58)=0,0,1)</x:f>
        <x:v>0</x:v>
      </x:c>
    </x:row>
    <x:row r="59" ht="52" customHeight="1">
      <x:c r="A59" s="29" t="str">
        <x:f>IF(P59=0,"",IF('Trades'!A59="","[Trades "&amp;ROW()&amp;"]",'Trades'!A59))</x:f>
      </x:c>
      <x:c r="B59" s="33" t="str">
        <x:f>IF(K59=0,"",CHOOSE(K59,"Zamknięta","Otwarta","Niepełna / błędna","Nieobsługiwana"))</x:f>
      </x:c>
      <x:c r="C59" s="33" t="str">
        <x:f>IF(P59=0,"",IF('Trades'!I59="UNSUPPORTED","Dobieranie / odwrócenia nie są obsługiwane",IF('Trades'!A59="","Podaj ID transakcji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ID: tekst zaczynający się od A–Z, do 64 znaków; bez *, ?, ~, =, &lt; i &gt;. Przykład: T-001.",IF(COUNTIFS('Trades'!$A$9:$A$208,'Trades'!A59)&lt;&gt;1,"ID transakcji się powtarza",IF('Trades'!B59="","Podaj instrument",IF(AND('Trades'!C59&lt;&gt;"LONG",'Trades'!C59&lt;&gt;"SHORT"),"Wybierz LONG lub SHORT",IF(NOT(ISNUMBER('Trades'!D59)),"Podaj prawidłowy czas otwarcia",IF(OR('Trades'!D59&lt;1,'Trades'!D59&gt;2958465),"Podaj prawidłowy czas otwarcia",IF(NOT(ISNUMBER('Trades'!E59)),"Podaj dodatnią początkową ilość",IF(OR('Trades'!E59&lt;=0,'Trades'!E59&gt;1000000,ROUND('Trades'!E59,8)&lt;&gt;'Trades'!E59),"Podaj dodatnią początkową ilość",IF('Trades'!F59="","Podaj jednostkę ilości",IF(AND('Trades'!I59&lt;&gt;"OPEN",'Trades'!I59&lt;&gt;"CLOSED"),"Wybierz OPEN lub CLOSED",IF(AND('Trades'!J59&lt;&gt;"NET",'Trades'!J59&lt;&gt;"GROSS"),"Wybierz NET lub GROSS",IF(COUNTIFS('Exits'!$B$9:$B$608,'Trades'!A59,'Exits'!$G$9:$G$608,-1)&gt;0,"Sprawdź powiązane wyjścia",IF(D59&gt;'Trades'!E59,"Zamknięta ilość przekracza początkową",IF(AND('Trades'!I59="OPEN",D59='Trades'!E59),"OPEN jest sprzeczne z zerową pozostałą ilością",IF('Trades'!I59="OPEN","",IF(O59=0,"Dodaj wyjście w Exits",IF(D59&lt;&gt;'Trades'!E59,"CLOSED wymaga zamknięcia całej ilości",IF(AND('Trades'!J59="NET",NOT(ISNUMBER('Trades'!L59))),"Podaj uzgodnione netto całej pozycji",IF(AND('Trades'!J59="NET",'Trades'!K59&lt;&gt;"YES"),"Potwierdź netto całej pozycji",IF(IF('Trades'!J59="NET",IF('Trades'!M59="",FALSE,IF(NOT(ISNUMBER('Trades'!M59)),TRUE,OR('Trades'!M59&lt;0,'Trades'!M59&gt;1000000000,ROUND('Trades'!M59,2)&lt;&gt;'Trades'!M59))),FALSE),"Kwoty: do 2 miejsc po przecinku; wartość bezwzględna wpisu ≤ 1 000 000 000.",IF(IF('Trades'!J59="NET",IF('Trades'!N59="",FALSE,IF(NOT(ISNUMBER('Trades'!N59)),TRUE,OR('Trades'!N59&lt;0,'Trades'!N59&gt;1000000000,ROUND('Trades'!N59,2)&lt;&gt;'Trades'!N59))),FALSE),"Kwoty: do 2 miejsc po przecinku; wartość bezwzględna wpisu ≤ 1 000 000 000.",IF(IF('Trades'!J59="NET",IF('Trades'!O59="",FALSE,IF(NOT(ISNUMBER('Trades'!O59)),TRUE,OR(ABS('Trades'!O59)&gt;1000000000,ROUND('Trades'!O59,2)&lt;&gt;'Trades'!O59))),FALSE),"Kwoty: do 2 miejsc po przecinku; wartość bezwzględna wpisu ≤ 1 000 000 000.",IF(AND('Trades'!J59="GROSS",NOT(ISNUMBER('Trades'!M59))),"Podaj prowizję, także zero",IF(AND('Trades'!J59="GROSS",'Trades'!M59&lt;0),"Prowizja nie może być ujemna",IF(AND('Trades'!J59="GROSS",NOT(ISNUMBER('Trades'!N59))),"Podaj pozostałe opłaty, także zero",IF(AND('Trades'!J59="GROSS",'Trades'!N59&lt;0),"Opłaty nie mogą być ujemne",IF(AND('Trades'!J59="GROSS",NOT(ISNUMBER('Trades'!O59))),"Podaj finansowanie ze znakiem, także zero",IF(AND('Trades'!J59="GROSS",NOT(ISNUMBER(F59))),"Podaj P&amp;L brutto każdego wyjścia",IF(IF('Trades'!J59="NET",OR(ABS('Trades'!L59)&gt;1000000000,ROUND('Trades'!L59,2)&lt;&gt;'Trades'!L59),FALSE),"Kwoty: do 2 miejsc po przecinku; wartość bezwzględna wpisu ≤ 1 000 000 000.",IF(IF('Trades'!J59="GROSS",OR(ABS('Trades'!M59)&gt;1000000000,ABS('Trades'!N59)&gt;1000000000,ABS('Trades'!O59)&gt;1000000000,ROUND('Trades'!M59,2)&lt;&gt;'Trades'!M59,ROUND('Trades'!N59,2)&lt;&gt;'Trades'!N59,ROUND('Trades'!O59,2)&lt;&gt;'Trades'!O59),FALSE),"Kwoty: do 2 miejsc po przecinku; wartość bezwzględna wpisu ≤ 1 000 000 000.",IF(AND('Trades'!G59&lt;&gt;"",OR(NOT(ISNUMBER('Trades'!G59)),'Trades'!G59&lt;=0)),"Podaj dodatnią cenę lub pozostaw puste",IF(AND('Trades'!H59&lt;&gt;"",OR(NOT(ISNUMBER('Trades'!H59)),'Trades'!H59&lt;=0)),"Podaj dodatnią cenę lub pozostaw puste","")))))))))))))))))))))))))))))))))))</x:f>
      </x:c>
      <x:c r="D59" s="31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b.d.",ROUND(SUMIFS('Exits'!$I$9:$I$608,'Exits'!$B$9:$B$608,'Trades'!A59),8)))</x:f>
      </x:c>
      <x:c r="E59" s="32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b.d.",IF(OR(O59=0,COUNTIFS('Exits'!$B$9:$B$608,'Trades'!A59,'Exits'!$G$9:$G$608,-1)&gt;0),"b.d.",_xlfn.MAXIFS('Exits'!$C$9:$C$608,'Exits'!$B$9:$B$608,'Trades'!A59))))</x:f>
      </x:c>
      <x:c r="F59" s="30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b.d.",IF(AND(O59&gt;0,SUMIFS('Exits'!$J$9:$J$608,'Exits'!$B$9:$B$608,'Trades'!A59)=O59),ROUND(SUMIFS('Exits'!$F$9:$F$608,'Exits'!$B$9:$B$608,'Trades'!A59),2),"b.d.")))</x:f>
      </x:c>
      <x:c r="G59" s="30" t="str">
        <x:f>IF(P59=0,"",IF(K59&lt;&gt;1,"b.d.",IF('Trades'!J59="NET",'Trades'!L59,ROUND(F59-'Trades'!M59-'Trades'!N59+'Trades'!O59,2))))</x:f>
      </x:c>
      <x:c r="H59" s="31" t="str">
        <x:f>IF(P59=0,"",IF(N59=1,G59/'Trades'!P59,"b.d."))</x:f>
      </x:c>
      <x:c r="I59" s="33" t="str">
        <x:f>IF(P59=0,"",IF(K59&lt;&gt;1,"Pozycja niezamknięta",IF(NOT(ISNUMBER('Trades'!P59)),"Brak lub błędne ryzyko: dodatnie, ≤ 1 000 000 000, do 2 miejsc po przecinku.",IF(OR('Trades'!P59&lt;=0,'Trades'!P59&gt;1000000000,ROUND('Trades'!P59,2)&lt;&gt;'Trades'!P59),"Brak lub błędne ryzyko: dodatnie, ≤ 1 000 000 000, do 2 miejsc po przecinku.",IF(AND('Trades'!Q59&lt;&gt;"PRICE",'Trades'!Q59&lt;&gt;"ALL_IN"),"Wybierz PRICE lub ALL_IN",IF('Trades'!Q59&lt;&gt;'Summary'!$K$4,"Wybrano inną podstawę","Zapisane"))))))</x:f>
      </x:c>
      <x:c r="J59" s="33" t="str">
        <x:f>IF(P59=0,"",IF('Summary'!$H$6="Sprawdź daty filtra","Sprawdź daty filtra",IF(L59=1,"Uwzględniona",IF(K59=1,"Poza okresem","Nieuwzględniona"))))</x:f>
      </x:c>
      <x:c r="K59" s="29" t="n">
        <x:f>IF(P59=0,0,IF('Trades'!I59="UNSUPPORTED",4,IF(C59&lt;&gt;"",3,IF('Trades'!I59="OPEN",2,1))))</x:f>
        <x:v>0</x:v>
      </x:c>
      <x:c r="L59" s="29" t="n">
        <x:f>IF(OR(K59&lt;&gt;1,'Summary'!$H$6="Sprawdź daty filtra"),0,IF(AND(OR('Summary'!$B$6="",E59&gt;='Summary'!$B$6),OR('Summary'!$E$6="",E59&lt;'Summary'!$E$6+1)),1,0))</x:f>
        <x:v>0</x:v>
      </x:c>
      <x:c r="M59" s="29" t="n">
        <x:f>IF(AND(L59=1,N59=1,'Trades'!Q59='Summary'!$K$4),1,0)</x:f>
        <x:v>0</x:v>
      </x:c>
      <x:c r="N59" s="29" t="n">
        <x:f>IF(K59&lt;&gt;1,0,IF(NOT(ISNUMBER('Trades'!P59)),0,IF(AND('Trades'!P59&gt;0,'Trades'!P59&lt;=1000000000,ROUND('Trades'!P59,2)='Trades'!P59,OR('Trades'!Q59="PRICE",'Trades'!Q59="ALL_IN")),1,0)))</x:f>
        <x:v>0</x:v>
      </x:c>
      <x:c r="O59" s="29" t="n">
        <x:f>IF(P59=0,0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0,COUNTIFS('Exits'!$B$9:$B$608,'Trades'!A59,'Exits'!$K$9:$K$608,1)))</x:f>
        <x:v>0</x:v>
      </x:c>
      <x:c r="P59" s="29" t="n">
        <x:f>IF(COUNTA('Trades'!A59:I59,'Trades'!K59:T59)=0,0,1)</x:f>
        <x:v>0</x:v>
      </x:c>
    </x:row>
    <x:row r="60" ht="52" customHeight="1">
      <x:c r="A60" s="29" t="str">
        <x:f>IF(P60=0,"",IF('Trades'!A60="","[Trades "&amp;ROW()&amp;"]",'Trades'!A60))</x:f>
      </x:c>
      <x:c r="B60" s="33" t="str">
        <x:f>IF(K60=0,"",CHOOSE(K60,"Zamknięta","Otwarta","Niepełna / błędna","Nieobsługiwana"))</x:f>
      </x:c>
      <x:c r="C60" s="33" t="str">
        <x:f>IF(P60=0,"",IF('Trades'!I60="UNSUPPORTED","Dobieranie / odwrócenia nie są obsługiwane",IF('Trades'!A60="","Podaj ID transakcji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ID: tekst zaczynający się od A–Z, do 64 znaków; bez *, ?, ~, =, &lt; i &gt;. Przykład: T-001.",IF(COUNTIFS('Trades'!$A$9:$A$208,'Trades'!A60)&lt;&gt;1,"ID transakcji się powtarza",IF('Trades'!B60="","Podaj instrument",IF(AND('Trades'!C60&lt;&gt;"LONG",'Trades'!C60&lt;&gt;"SHORT"),"Wybierz LONG lub SHORT",IF(NOT(ISNUMBER('Trades'!D60)),"Podaj prawidłowy czas otwarcia",IF(OR('Trades'!D60&lt;1,'Trades'!D60&gt;2958465),"Podaj prawidłowy czas otwarcia",IF(NOT(ISNUMBER('Trades'!E60)),"Podaj dodatnią początkową ilość",IF(OR('Trades'!E60&lt;=0,'Trades'!E60&gt;1000000,ROUND('Trades'!E60,8)&lt;&gt;'Trades'!E60),"Podaj dodatnią początkową ilość",IF('Trades'!F60="","Podaj jednostkę ilości",IF(AND('Trades'!I60&lt;&gt;"OPEN",'Trades'!I60&lt;&gt;"CLOSED"),"Wybierz OPEN lub CLOSED",IF(AND('Trades'!J60&lt;&gt;"NET",'Trades'!J60&lt;&gt;"GROSS"),"Wybierz NET lub GROSS",IF(COUNTIFS('Exits'!$B$9:$B$608,'Trades'!A60,'Exits'!$G$9:$G$608,-1)&gt;0,"Sprawdź powiązane wyjścia",IF(D60&gt;'Trades'!E60,"Zamknięta ilość przekracza początkową",IF(AND('Trades'!I60="OPEN",D60='Trades'!E60),"OPEN jest sprzeczne z zerową pozostałą ilością",IF('Trades'!I60="OPEN","",IF(O60=0,"Dodaj wyjście w Exits",IF(D60&lt;&gt;'Trades'!E60,"CLOSED wymaga zamknięcia całej ilości",IF(AND('Trades'!J60="NET",NOT(ISNUMBER('Trades'!L60))),"Podaj uzgodnione netto całej pozycji",IF(AND('Trades'!J60="NET",'Trades'!K60&lt;&gt;"YES"),"Potwierdź netto całej pozycji",IF(IF('Trades'!J60="NET",IF('Trades'!M60="",FALSE,IF(NOT(ISNUMBER('Trades'!M60)),TRUE,OR('Trades'!M60&lt;0,'Trades'!M60&gt;1000000000,ROUND('Trades'!M60,2)&lt;&gt;'Trades'!M60))),FALSE),"Kwoty: do 2 miejsc po przecinku; wartość bezwzględna wpisu ≤ 1 000 000 000.",IF(IF('Trades'!J60="NET",IF('Trades'!N60="",FALSE,IF(NOT(ISNUMBER('Trades'!N60)),TRUE,OR('Trades'!N60&lt;0,'Trades'!N60&gt;1000000000,ROUND('Trades'!N60,2)&lt;&gt;'Trades'!N60))),FALSE),"Kwoty: do 2 miejsc po przecinku; wartość bezwzględna wpisu ≤ 1 000 000 000.",IF(IF('Trades'!J60="NET",IF('Trades'!O60="",FALSE,IF(NOT(ISNUMBER('Trades'!O60)),TRUE,OR(ABS('Trades'!O60)&gt;1000000000,ROUND('Trades'!O60,2)&lt;&gt;'Trades'!O60))),FALSE),"Kwoty: do 2 miejsc po przecinku; wartość bezwzględna wpisu ≤ 1 000 000 000.",IF(AND('Trades'!J60="GROSS",NOT(ISNUMBER('Trades'!M60))),"Podaj prowizję, także zero",IF(AND('Trades'!J60="GROSS",'Trades'!M60&lt;0),"Prowizja nie może być ujemna",IF(AND('Trades'!J60="GROSS",NOT(ISNUMBER('Trades'!N60))),"Podaj pozostałe opłaty, także zero",IF(AND('Trades'!J60="GROSS",'Trades'!N60&lt;0),"Opłaty nie mogą być ujemne",IF(AND('Trades'!J60="GROSS",NOT(ISNUMBER('Trades'!O60))),"Podaj finansowanie ze znakiem, także zero",IF(AND('Trades'!J60="GROSS",NOT(ISNUMBER(F60))),"Podaj P&amp;L brutto każdego wyjścia",IF(IF('Trades'!J60="NET",OR(ABS('Trades'!L60)&gt;1000000000,ROUND('Trades'!L60,2)&lt;&gt;'Trades'!L60),FALSE),"Kwoty: do 2 miejsc po przecinku; wartość bezwzględna wpisu ≤ 1 000 000 000.",IF(IF('Trades'!J60="GROSS",OR(ABS('Trades'!M60)&gt;1000000000,ABS('Trades'!N60)&gt;1000000000,ABS('Trades'!O60)&gt;1000000000,ROUND('Trades'!M60,2)&lt;&gt;'Trades'!M60,ROUND('Trades'!N60,2)&lt;&gt;'Trades'!N60,ROUND('Trades'!O60,2)&lt;&gt;'Trades'!O60),FALSE),"Kwoty: do 2 miejsc po przecinku; wartość bezwzględna wpisu ≤ 1 000 000 000.",IF(AND('Trades'!G60&lt;&gt;"",OR(NOT(ISNUMBER('Trades'!G60)),'Trades'!G60&lt;=0)),"Podaj dodatnią cenę lub pozostaw puste",IF(AND('Trades'!H60&lt;&gt;"",OR(NOT(ISNUMBER('Trades'!H60)),'Trades'!H60&lt;=0)),"Podaj dodatnią cenę lub pozostaw puste","")))))))))))))))))))))))))))))))))))</x:f>
      </x:c>
      <x:c r="D60" s="31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b.d.",ROUND(SUMIFS('Exits'!$I$9:$I$608,'Exits'!$B$9:$B$608,'Trades'!A60),8)))</x:f>
      </x:c>
      <x:c r="E60" s="32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b.d.",IF(OR(O60=0,COUNTIFS('Exits'!$B$9:$B$608,'Trades'!A60,'Exits'!$G$9:$G$608,-1)&gt;0),"b.d.",_xlfn.MAXIFS('Exits'!$C$9:$C$608,'Exits'!$B$9:$B$608,'Trades'!A60))))</x:f>
      </x:c>
      <x:c r="F60" s="30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b.d.",IF(AND(O60&gt;0,SUMIFS('Exits'!$J$9:$J$608,'Exits'!$B$9:$B$608,'Trades'!A60)=O60),ROUND(SUMIFS('Exits'!$F$9:$F$608,'Exits'!$B$9:$B$608,'Trades'!A60),2),"b.d.")))</x:f>
      </x:c>
      <x:c r="G60" s="30" t="str">
        <x:f>IF(P60=0,"",IF(K60&lt;&gt;1,"b.d.",IF('Trades'!J60="NET",'Trades'!L60,ROUND(F60-'Trades'!M60-'Trades'!N60+'Trades'!O60,2))))</x:f>
      </x:c>
      <x:c r="H60" s="31" t="str">
        <x:f>IF(P60=0,"",IF(N60=1,G60/'Trades'!P60,"b.d."))</x:f>
      </x:c>
      <x:c r="I60" s="33" t="str">
        <x:f>IF(P60=0,"",IF(K60&lt;&gt;1,"Pozycja niezamknięta",IF(NOT(ISNUMBER('Trades'!P60)),"Brak lub błędne ryzyko: dodatnie, ≤ 1 000 000 000, do 2 miejsc po przecinku.",IF(OR('Trades'!P60&lt;=0,'Trades'!P60&gt;1000000000,ROUND('Trades'!P60,2)&lt;&gt;'Trades'!P60),"Brak lub błędne ryzyko: dodatnie, ≤ 1 000 000 000, do 2 miejsc po przecinku.",IF(AND('Trades'!Q60&lt;&gt;"PRICE",'Trades'!Q60&lt;&gt;"ALL_IN"),"Wybierz PRICE lub ALL_IN",IF('Trades'!Q60&lt;&gt;'Summary'!$K$4,"Wybrano inną podstawę","Zapisane"))))))</x:f>
      </x:c>
      <x:c r="J60" s="33" t="str">
        <x:f>IF(P60=0,"",IF('Summary'!$H$6="Sprawdź daty filtra","Sprawdź daty filtra",IF(L60=1,"Uwzględniona",IF(K60=1,"Poza okresem","Nieuwzględniona"))))</x:f>
      </x:c>
      <x:c r="K60" s="29" t="n">
        <x:f>IF(P60=0,0,IF('Trades'!I60="UNSUPPORTED",4,IF(C60&lt;&gt;"",3,IF('Trades'!I60="OPEN",2,1))))</x:f>
        <x:v>0</x:v>
      </x:c>
      <x:c r="L60" s="29" t="n">
        <x:f>IF(OR(K60&lt;&gt;1,'Summary'!$H$6="Sprawdź daty filtra"),0,IF(AND(OR('Summary'!$B$6="",E60&gt;='Summary'!$B$6),OR('Summary'!$E$6="",E60&lt;'Summary'!$E$6+1)),1,0))</x:f>
        <x:v>0</x:v>
      </x:c>
      <x:c r="M60" s="29" t="n">
        <x:f>IF(AND(L60=1,N60=1,'Trades'!Q60='Summary'!$K$4),1,0)</x:f>
        <x:v>0</x:v>
      </x:c>
      <x:c r="N60" s="29" t="n">
        <x:f>IF(K60&lt;&gt;1,0,IF(NOT(ISNUMBER('Trades'!P60)),0,IF(AND('Trades'!P60&gt;0,'Trades'!P60&lt;=1000000000,ROUND('Trades'!P60,2)='Trades'!P60,OR('Trades'!Q60="PRICE",'Trades'!Q60="ALL_IN")),1,0)))</x:f>
        <x:v>0</x:v>
      </x:c>
      <x:c r="O60" s="29" t="n">
        <x:f>IF(P60=0,0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0,COUNTIFS('Exits'!$B$9:$B$608,'Trades'!A60,'Exits'!$K$9:$K$608,1)))</x:f>
        <x:v>0</x:v>
      </x:c>
      <x:c r="P60" s="29" t="n">
        <x:f>IF(COUNTA('Trades'!A60:I60,'Trades'!K60:T60)=0,0,1)</x:f>
        <x:v>0</x:v>
      </x:c>
    </x:row>
    <x:row r="61" ht="52" customHeight="1">
      <x:c r="A61" s="29" t="str">
        <x:f>IF(P61=0,"",IF('Trades'!A61="","[Trades "&amp;ROW()&amp;"]",'Trades'!A61))</x:f>
      </x:c>
      <x:c r="B61" s="33" t="str">
        <x:f>IF(K61=0,"",CHOOSE(K61,"Zamknięta","Otwarta","Niepełna / błędna","Nieobsługiwana"))</x:f>
      </x:c>
      <x:c r="C61" s="33" t="str">
        <x:f>IF(P61=0,"",IF('Trades'!I61="UNSUPPORTED","Dobieranie / odwrócenia nie są obsługiwane",IF('Trades'!A61="","Podaj ID transakcji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ID: tekst zaczynający się od A–Z, do 64 znaków; bez *, ?, ~, =, &lt; i &gt;. Przykład: T-001.",IF(COUNTIFS('Trades'!$A$9:$A$208,'Trades'!A61)&lt;&gt;1,"ID transakcji się powtarza",IF('Trades'!B61="","Podaj instrument",IF(AND('Trades'!C61&lt;&gt;"LONG",'Trades'!C61&lt;&gt;"SHORT"),"Wybierz LONG lub SHORT",IF(NOT(ISNUMBER('Trades'!D61)),"Podaj prawidłowy czas otwarcia",IF(OR('Trades'!D61&lt;1,'Trades'!D61&gt;2958465),"Podaj prawidłowy czas otwarcia",IF(NOT(ISNUMBER('Trades'!E61)),"Podaj dodatnią początkową ilość",IF(OR('Trades'!E61&lt;=0,'Trades'!E61&gt;1000000,ROUND('Trades'!E61,8)&lt;&gt;'Trades'!E61),"Podaj dodatnią początkową ilość",IF('Trades'!F61="","Podaj jednostkę ilości",IF(AND('Trades'!I61&lt;&gt;"OPEN",'Trades'!I61&lt;&gt;"CLOSED"),"Wybierz OPEN lub CLOSED",IF(AND('Trades'!J61&lt;&gt;"NET",'Trades'!J61&lt;&gt;"GROSS"),"Wybierz NET lub GROSS",IF(COUNTIFS('Exits'!$B$9:$B$608,'Trades'!A61,'Exits'!$G$9:$G$608,-1)&gt;0,"Sprawdź powiązane wyjścia",IF(D61&gt;'Trades'!E61,"Zamknięta ilość przekracza początkową",IF(AND('Trades'!I61="OPEN",D61='Trades'!E61),"OPEN jest sprzeczne z zerową pozostałą ilością",IF('Trades'!I61="OPEN","",IF(O61=0,"Dodaj wyjście w Exits",IF(D61&lt;&gt;'Trades'!E61,"CLOSED wymaga zamknięcia całej ilości",IF(AND('Trades'!J61="NET",NOT(ISNUMBER('Trades'!L61))),"Podaj uzgodnione netto całej pozycji",IF(AND('Trades'!J61="NET",'Trades'!K61&lt;&gt;"YES"),"Potwierdź netto całej pozycji",IF(IF('Trades'!J61="NET",IF('Trades'!M61="",FALSE,IF(NOT(ISNUMBER('Trades'!M61)),TRUE,OR('Trades'!M61&lt;0,'Trades'!M61&gt;1000000000,ROUND('Trades'!M61,2)&lt;&gt;'Trades'!M61))),FALSE),"Kwoty: do 2 miejsc po przecinku; wartość bezwzględna wpisu ≤ 1 000 000 000.",IF(IF('Trades'!J61="NET",IF('Trades'!N61="",FALSE,IF(NOT(ISNUMBER('Trades'!N61)),TRUE,OR('Trades'!N61&lt;0,'Trades'!N61&gt;1000000000,ROUND('Trades'!N61,2)&lt;&gt;'Trades'!N61))),FALSE),"Kwoty: do 2 miejsc po przecinku; wartość bezwzględna wpisu ≤ 1 000 000 000.",IF(IF('Trades'!J61="NET",IF('Trades'!O61="",FALSE,IF(NOT(ISNUMBER('Trades'!O61)),TRUE,OR(ABS('Trades'!O61)&gt;1000000000,ROUND('Trades'!O61,2)&lt;&gt;'Trades'!O61))),FALSE),"Kwoty: do 2 miejsc po przecinku; wartość bezwzględna wpisu ≤ 1 000 000 000.",IF(AND('Trades'!J61="GROSS",NOT(ISNUMBER('Trades'!M61))),"Podaj prowizję, także zero",IF(AND('Trades'!J61="GROSS",'Trades'!M61&lt;0),"Prowizja nie może być ujemna",IF(AND('Trades'!J61="GROSS",NOT(ISNUMBER('Trades'!N61))),"Podaj pozostałe opłaty, także zero",IF(AND('Trades'!J61="GROSS",'Trades'!N61&lt;0),"Opłaty nie mogą być ujemne",IF(AND('Trades'!J61="GROSS",NOT(ISNUMBER('Trades'!O61))),"Podaj finansowanie ze znakiem, także zero",IF(AND('Trades'!J61="GROSS",NOT(ISNUMBER(F61))),"Podaj P&amp;L brutto każdego wyjścia",IF(IF('Trades'!J61="NET",OR(ABS('Trades'!L61)&gt;1000000000,ROUND('Trades'!L61,2)&lt;&gt;'Trades'!L61),FALSE),"Kwoty: do 2 miejsc po przecinku; wartość bezwzględna wpisu ≤ 1 000 000 000.",IF(IF('Trades'!J61="GROSS",OR(ABS('Trades'!M61)&gt;1000000000,ABS('Trades'!N61)&gt;1000000000,ABS('Trades'!O61)&gt;1000000000,ROUND('Trades'!M61,2)&lt;&gt;'Trades'!M61,ROUND('Trades'!N61,2)&lt;&gt;'Trades'!N61,ROUND('Trades'!O61,2)&lt;&gt;'Trades'!O61),FALSE),"Kwoty: do 2 miejsc po przecinku; wartość bezwzględna wpisu ≤ 1 000 000 000.",IF(AND('Trades'!G61&lt;&gt;"",OR(NOT(ISNUMBER('Trades'!G61)),'Trades'!G61&lt;=0)),"Podaj dodatnią cenę lub pozostaw puste",IF(AND('Trades'!H61&lt;&gt;"",OR(NOT(ISNUMBER('Trades'!H61)),'Trades'!H61&lt;=0)),"Podaj dodatnią cenę lub pozostaw puste","")))))))))))))))))))))))))))))))))))</x:f>
      </x:c>
      <x:c r="D61" s="31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b.d.",ROUND(SUMIFS('Exits'!$I$9:$I$608,'Exits'!$B$9:$B$608,'Trades'!A61),8)))</x:f>
      </x:c>
      <x:c r="E61" s="32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b.d.",IF(OR(O61=0,COUNTIFS('Exits'!$B$9:$B$608,'Trades'!A61,'Exits'!$G$9:$G$608,-1)&gt;0),"b.d.",_xlfn.MAXIFS('Exits'!$C$9:$C$608,'Exits'!$B$9:$B$608,'Trades'!A61))))</x:f>
      </x:c>
      <x:c r="F61" s="30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b.d.",IF(AND(O61&gt;0,SUMIFS('Exits'!$J$9:$J$608,'Exits'!$B$9:$B$608,'Trades'!A61)=O61),ROUND(SUMIFS('Exits'!$F$9:$F$608,'Exits'!$B$9:$B$608,'Trades'!A61),2),"b.d.")))</x:f>
      </x:c>
      <x:c r="G61" s="30" t="str">
        <x:f>IF(P61=0,"",IF(K61&lt;&gt;1,"b.d.",IF('Trades'!J61="NET",'Trades'!L61,ROUND(F61-'Trades'!M61-'Trades'!N61+'Trades'!O61,2))))</x:f>
      </x:c>
      <x:c r="H61" s="31" t="str">
        <x:f>IF(P61=0,"",IF(N61=1,G61/'Trades'!P61,"b.d."))</x:f>
      </x:c>
      <x:c r="I61" s="33" t="str">
        <x:f>IF(P61=0,"",IF(K61&lt;&gt;1,"Pozycja niezamknięta",IF(NOT(ISNUMBER('Trades'!P61)),"Brak lub błędne ryzyko: dodatnie, ≤ 1 000 000 000, do 2 miejsc po przecinku.",IF(OR('Trades'!P61&lt;=0,'Trades'!P61&gt;1000000000,ROUND('Trades'!P61,2)&lt;&gt;'Trades'!P61),"Brak lub błędne ryzyko: dodatnie, ≤ 1 000 000 000, do 2 miejsc po przecinku.",IF(AND('Trades'!Q61&lt;&gt;"PRICE",'Trades'!Q61&lt;&gt;"ALL_IN"),"Wybierz PRICE lub ALL_IN",IF('Trades'!Q61&lt;&gt;'Summary'!$K$4,"Wybrano inną podstawę","Zapisane"))))))</x:f>
      </x:c>
      <x:c r="J61" s="33" t="str">
        <x:f>IF(P61=0,"",IF('Summary'!$H$6="Sprawdź daty filtra","Sprawdź daty filtra",IF(L61=1,"Uwzględniona",IF(K61=1,"Poza okresem","Nieuwzględniona"))))</x:f>
      </x:c>
      <x:c r="K61" s="29" t="n">
        <x:f>IF(P61=0,0,IF('Trades'!I61="UNSUPPORTED",4,IF(C61&lt;&gt;"",3,IF('Trades'!I61="OPEN",2,1))))</x:f>
        <x:v>0</x:v>
      </x:c>
      <x:c r="L61" s="29" t="n">
        <x:f>IF(OR(K61&lt;&gt;1,'Summary'!$H$6="Sprawdź daty filtra"),0,IF(AND(OR('Summary'!$B$6="",E61&gt;='Summary'!$B$6),OR('Summary'!$E$6="",E61&lt;'Summary'!$E$6+1)),1,0))</x:f>
        <x:v>0</x:v>
      </x:c>
      <x:c r="M61" s="29" t="n">
        <x:f>IF(AND(L61=1,N61=1,'Trades'!Q61='Summary'!$K$4),1,0)</x:f>
        <x:v>0</x:v>
      </x:c>
      <x:c r="N61" s="29" t="n">
        <x:f>IF(K61&lt;&gt;1,0,IF(NOT(ISNUMBER('Trades'!P61)),0,IF(AND('Trades'!P61&gt;0,'Trades'!P61&lt;=1000000000,ROUND('Trades'!P61,2)='Trades'!P61,OR('Trades'!Q61="PRICE",'Trades'!Q61="ALL_IN")),1,0)))</x:f>
        <x:v>0</x:v>
      </x:c>
      <x:c r="O61" s="29" t="n">
        <x:f>IF(P61=0,0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0,COUNTIFS('Exits'!$B$9:$B$608,'Trades'!A61,'Exits'!$K$9:$K$608,1)))</x:f>
        <x:v>0</x:v>
      </x:c>
      <x:c r="P61" s="29" t="n">
        <x:f>IF(COUNTA('Trades'!A61:I61,'Trades'!K61:T61)=0,0,1)</x:f>
        <x:v>0</x:v>
      </x:c>
    </x:row>
    <x:row r="62" ht="52" customHeight="1">
      <x:c r="A62" s="29" t="str">
        <x:f>IF(P62=0,"",IF('Trades'!A62="","[Trades "&amp;ROW()&amp;"]",'Trades'!A62))</x:f>
      </x:c>
      <x:c r="B62" s="33" t="str">
        <x:f>IF(K62=0,"",CHOOSE(K62,"Zamknięta","Otwarta","Niepełna / błędna","Nieobsługiwana"))</x:f>
      </x:c>
      <x:c r="C62" s="33" t="str">
        <x:f>IF(P62=0,"",IF('Trades'!I62="UNSUPPORTED","Dobieranie / odwrócenia nie są obsługiwane",IF('Trades'!A62="","Podaj ID transakcji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ID: tekst zaczynający się od A–Z, do 64 znaków; bez *, ?, ~, =, &lt; i &gt;. Przykład: T-001.",IF(COUNTIFS('Trades'!$A$9:$A$208,'Trades'!A62)&lt;&gt;1,"ID transakcji się powtarza",IF('Trades'!B62="","Podaj instrument",IF(AND('Trades'!C62&lt;&gt;"LONG",'Trades'!C62&lt;&gt;"SHORT"),"Wybierz LONG lub SHORT",IF(NOT(ISNUMBER('Trades'!D62)),"Podaj prawidłowy czas otwarcia",IF(OR('Trades'!D62&lt;1,'Trades'!D62&gt;2958465),"Podaj prawidłowy czas otwarcia",IF(NOT(ISNUMBER('Trades'!E62)),"Podaj dodatnią początkową ilość",IF(OR('Trades'!E62&lt;=0,'Trades'!E62&gt;1000000,ROUND('Trades'!E62,8)&lt;&gt;'Trades'!E62),"Podaj dodatnią początkową ilość",IF('Trades'!F62="","Podaj jednostkę ilości",IF(AND('Trades'!I62&lt;&gt;"OPEN",'Trades'!I62&lt;&gt;"CLOSED"),"Wybierz OPEN lub CLOSED",IF(AND('Trades'!J62&lt;&gt;"NET",'Trades'!J62&lt;&gt;"GROSS"),"Wybierz NET lub GROSS",IF(COUNTIFS('Exits'!$B$9:$B$608,'Trades'!A62,'Exits'!$G$9:$G$608,-1)&gt;0,"Sprawdź powiązane wyjścia",IF(D62&gt;'Trades'!E62,"Zamknięta ilość przekracza początkową",IF(AND('Trades'!I62="OPEN",D62='Trades'!E62),"OPEN jest sprzeczne z zerową pozostałą ilością",IF('Trades'!I62="OPEN","",IF(O62=0,"Dodaj wyjście w Exits",IF(D62&lt;&gt;'Trades'!E62,"CLOSED wymaga zamknięcia całej ilości",IF(AND('Trades'!J62="NET",NOT(ISNUMBER('Trades'!L62))),"Podaj uzgodnione netto całej pozycji",IF(AND('Trades'!J62="NET",'Trades'!K62&lt;&gt;"YES"),"Potwierdź netto całej pozycji",IF(IF('Trades'!J62="NET",IF('Trades'!M62="",FALSE,IF(NOT(ISNUMBER('Trades'!M62)),TRUE,OR('Trades'!M62&lt;0,'Trades'!M62&gt;1000000000,ROUND('Trades'!M62,2)&lt;&gt;'Trades'!M62))),FALSE),"Kwoty: do 2 miejsc po przecinku; wartość bezwzględna wpisu ≤ 1 000 000 000.",IF(IF('Trades'!J62="NET",IF('Trades'!N62="",FALSE,IF(NOT(ISNUMBER('Trades'!N62)),TRUE,OR('Trades'!N62&lt;0,'Trades'!N62&gt;1000000000,ROUND('Trades'!N62,2)&lt;&gt;'Trades'!N62))),FALSE),"Kwoty: do 2 miejsc po przecinku; wartość bezwzględna wpisu ≤ 1 000 000 000.",IF(IF('Trades'!J62="NET",IF('Trades'!O62="",FALSE,IF(NOT(ISNUMBER('Trades'!O62)),TRUE,OR(ABS('Trades'!O62)&gt;1000000000,ROUND('Trades'!O62,2)&lt;&gt;'Trades'!O62))),FALSE),"Kwoty: do 2 miejsc po przecinku; wartość bezwzględna wpisu ≤ 1 000 000 000.",IF(AND('Trades'!J62="GROSS",NOT(ISNUMBER('Trades'!M62))),"Podaj prowizję, także zero",IF(AND('Trades'!J62="GROSS",'Trades'!M62&lt;0),"Prowizja nie może być ujemna",IF(AND('Trades'!J62="GROSS",NOT(ISNUMBER('Trades'!N62))),"Podaj pozostałe opłaty, także zero",IF(AND('Trades'!J62="GROSS",'Trades'!N62&lt;0),"Opłaty nie mogą być ujemne",IF(AND('Trades'!J62="GROSS",NOT(ISNUMBER('Trades'!O62))),"Podaj finansowanie ze znakiem, także zero",IF(AND('Trades'!J62="GROSS",NOT(ISNUMBER(F62))),"Podaj P&amp;L brutto każdego wyjścia",IF(IF('Trades'!J62="NET",OR(ABS('Trades'!L62)&gt;1000000000,ROUND('Trades'!L62,2)&lt;&gt;'Trades'!L62),FALSE),"Kwoty: do 2 miejsc po przecinku; wartość bezwzględna wpisu ≤ 1 000 000 000.",IF(IF('Trades'!J62="GROSS",OR(ABS('Trades'!M62)&gt;1000000000,ABS('Trades'!N62)&gt;1000000000,ABS('Trades'!O62)&gt;1000000000,ROUND('Trades'!M62,2)&lt;&gt;'Trades'!M62,ROUND('Trades'!N62,2)&lt;&gt;'Trades'!N62,ROUND('Trades'!O62,2)&lt;&gt;'Trades'!O62),FALSE),"Kwoty: do 2 miejsc po przecinku; wartość bezwzględna wpisu ≤ 1 000 000 000.",IF(AND('Trades'!G62&lt;&gt;"",OR(NOT(ISNUMBER('Trades'!G62)),'Trades'!G62&lt;=0)),"Podaj dodatnią cenę lub pozostaw puste",IF(AND('Trades'!H62&lt;&gt;"",OR(NOT(ISNUMBER('Trades'!H62)),'Trades'!H62&lt;=0)),"Podaj dodatnią cenę lub pozostaw puste","")))))))))))))))))))))))))))))))))))</x:f>
      </x:c>
      <x:c r="D62" s="31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b.d.",ROUND(SUMIFS('Exits'!$I$9:$I$608,'Exits'!$B$9:$B$608,'Trades'!A62),8)))</x:f>
      </x:c>
      <x:c r="E62" s="32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b.d.",IF(OR(O62=0,COUNTIFS('Exits'!$B$9:$B$608,'Trades'!A62,'Exits'!$G$9:$G$608,-1)&gt;0),"b.d.",_xlfn.MAXIFS('Exits'!$C$9:$C$608,'Exits'!$B$9:$B$608,'Trades'!A62))))</x:f>
      </x:c>
      <x:c r="F62" s="30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b.d.",IF(AND(O62&gt;0,SUMIFS('Exits'!$J$9:$J$608,'Exits'!$B$9:$B$608,'Trades'!A62)=O62),ROUND(SUMIFS('Exits'!$F$9:$F$608,'Exits'!$B$9:$B$608,'Trades'!A62),2),"b.d.")))</x:f>
      </x:c>
      <x:c r="G62" s="30" t="str">
        <x:f>IF(P62=0,"",IF(K62&lt;&gt;1,"b.d.",IF('Trades'!J62="NET",'Trades'!L62,ROUND(F62-'Trades'!M62-'Trades'!N62+'Trades'!O62,2))))</x:f>
      </x:c>
      <x:c r="H62" s="31" t="str">
        <x:f>IF(P62=0,"",IF(N62=1,G62/'Trades'!P62,"b.d."))</x:f>
      </x:c>
      <x:c r="I62" s="33" t="str">
        <x:f>IF(P62=0,"",IF(K62&lt;&gt;1,"Pozycja niezamknięta",IF(NOT(ISNUMBER('Trades'!P62)),"Brak lub błędne ryzyko: dodatnie, ≤ 1 000 000 000, do 2 miejsc po przecinku.",IF(OR('Trades'!P62&lt;=0,'Trades'!P62&gt;1000000000,ROUND('Trades'!P62,2)&lt;&gt;'Trades'!P62),"Brak lub błędne ryzyko: dodatnie, ≤ 1 000 000 000, do 2 miejsc po przecinku.",IF(AND('Trades'!Q62&lt;&gt;"PRICE",'Trades'!Q62&lt;&gt;"ALL_IN"),"Wybierz PRICE lub ALL_IN",IF('Trades'!Q62&lt;&gt;'Summary'!$K$4,"Wybrano inną podstawę","Zapisane"))))))</x:f>
      </x:c>
      <x:c r="J62" s="33" t="str">
        <x:f>IF(P62=0,"",IF('Summary'!$H$6="Sprawdź daty filtra","Sprawdź daty filtra",IF(L62=1,"Uwzględniona",IF(K62=1,"Poza okresem","Nieuwzględniona"))))</x:f>
      </x:c>
      <x:c r="K62" s="29" t="n">
        <x:f>IF(P62=0,0,IF('Trades'!I62="UNSUPPORTED",4,IF(C62&lt;&gt;"",3,IF('Trades'!I62="OPEN",2,1))))</x:f>
        <x:v>0</x:v>
      </x:c>
      <x:c r="L62" s="29" t="n">
        <x:f>IF(OR(K62&lt;&gt;1,'Summary'!$H$6="Sprawdź daty filtra"),0,IF(AND(OR('Summary'!$B$6="",E62&gt;='Summary'!$B$6),OR('Summary'!$E$6="",E62&lt;'Summary'!$E$6+1)),1,0))</x:f>
        <x:v>0</x:v>
      </x:c>
      <x:c r="M62" s="29" t="n">
        <x:f>IF(AND(L62=1,N62=1,'Trades'!Q62='Summary'!$K$4),1,0)</x:f>
        <x:v>0</x:v>
      </x:c>
      <x:c r="N62" s="29" t="n">
        <x:f>IF(K62&lt;&gt;1,0,IF(NOT(ISNUMBER('Trades'!P62)),0,IF(AND('Trades'!P62&gt;0,'Trades'!P62&lt;=1000000000,ROUND('Trades'!P62,2)='Trades'!P62,OR('Trades'!Q62="PRICE",'Trades'!Q62="ALL_IN")),1,0)))</x:f>
        <x:v>0</x:v>
      </x:c>
      <x:c r="O62" s="29" t="n">
        <x:f>IF(P62=0,0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0,COUNTIFS('Exits'!$B$9:$B$608,'Trades'!A62,'Exits'!$K$9:$K$608,1)))</x:f>
        <x:v>0</x:v>
      </x:c>
      <x:c r="P62" s="29" t="n">
        <x:f>IF(COUNTA('Trades'!A62:I62,'Trades'!K62:T62)=0,0,1)</x:f>
        <x:v>0</x:v>
      </x:c>
    </x:row>
    <x:row r="63" ht="52" customHeight="1">
      <x:c r="A63" s="29" t="str">
        <x:f>IF(P63=0,"",IF('Trades'!A63="","[Trades "&amp;ROW()&amp;"]",'Trades'!A63))</x:f>
      </x:c>
      <x:c r="B63" s="33" t="str">
        <x:f>IF(K63=0,"",CHOOSE(K63,"Zamknięta","Otwarta","Niepełna / błędna","Nieobsługiwana"))</x:f>
      </x:c>
      <x:c r="C63" s="33" t="str">
        <x:f>IF(P63=0,"",IF('Trades'!I63="UNSUPPORTED","Dobieranie / odwrócenia nie są obsługiwane",IF('Trades'!A63="","Podaj ID transakcji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ID: tekst zaczynający się od A–Z, do 64 znaków; bez *, ?, ~, =, &lt; i &gt;. Przykład: T-001.",IF(COUNTIFS('Trades'!$A$9:$A$208,'Trades'!A63)&lt;&gt;1,"ID transakcji się powtarza",IF('Trades'!B63="","Podaj instrument",IF(AND('Trades'!C63&lt;&gt;"LONG",'Trades'!C63&lt;&gt;"SHORT"),"Wybierz LONG lub SHORT",IF(NOT(ISNUMBER('Trades'!D63)),"Podaj prawidłowy czas otwarcia",IF(OR('Trades'!D63&lt;1,'Trades'!D63&gt;2958465),"Podaj prawidłowy czas otwarcia",IF(NOT(ISNUMBER('Trades'!E63)),"Podaj dodatnią początkową ilość",IF(OR('Trades'!E63&lt;=0,'Trades'!E63&gt;1000000,ROUND('Trades'!E63,8)&lt;&gt;'Trades'!E63),"Podaj dodatnią początkową ilość",IF('Trades'!F63="","Podaj jednostkę ilości",IF(AND('Trades'!I63&lt;&gt;"OPEN",'Trades'!I63&lt;&gt;"CLOSED"),"Wybierz OPEN lub CLOSED",IF(AND('Trades'!J63&lt;&gt;"NET",'Trades'!J63&lt;&gt;"GROSS"),"Wybierz NET lub GROSS",IF(COUNTIFS('Exits'!$B$9:$B$608,'Trades'!A63,'Exits'!$G$9:$G$608,-1)&gt;0,"Sprawdź powiązane wyjścia",IF(D63&gt;'Trades'!E63,"Zamknięta ilość przekracza początkową",IF(AND('Trades'!I63="OPEN",D63='Trades'!E63),"OPEN jest sprzeczne z zerową pozostałą ilością",IF('Trades'!I63="OPEN","",IF(O63=0,"Dodaj wyjście w Exits",IF(D63&lt;&gt;'Trades'!E63,"CLOSED wymaga zamknięcia całej ilości",IF(AND('Trades'!J63="NET",NOT(ISNUMBER('Trades'!L63))),"Podaj uzgodnione netto całej pozycji",IF(AND('Trades'!J63="NET",'Trades'!K63&lt;&gt;"YES"),"Potwierdź netto całej pozycji",IF(IF('Trades'!J63="NET",IF('Trades'!M63="",FALSE,IF(NOT(ISNUMBER('Trades'!M63)),TRUE,OR('Trades'!M63&lt;0,'Trades'!M63&gt;1000000000,ROUND('Trades'!M63,2)&lt;&gt;'Trades'!M63))),FALSE),"Kwoty: do 2 miejsc po przecinku; wartość bezwzględna wpisu ≤ 1 000 000 000.",IF(IF('Trades'!J63="NET",IF('Trades'!N63="",FALSE,IF(NOT(ISNUMBER('Trades'!N63)),TRUE,OR('Trades'!N63&lt;0,'Trades'!N63&gt;1000000000,ROUND('Trades'!N63,2)&lt;&gt;'Trades'!N63))),FALSE),"Kwoty: do 2 miejsc po przecinku; wartość bezwzględna wpisu ≤ 1 000 000 000.",IF(IF('Trades'!J63="NET",IF('Trades'!O63="",FALSE,IF(NOT(ISNUMBER('Trades'!O63)),TRUE,OR(ABS('Trades'!O63)&gt;1000000000,ROUND('Trades'!O63,2)&lt;&gt;'Trades'!O63))),FALSE),"Kwoty: do 2 miejsc po przecinku; wartość bezwzględna wpisu ≤ 1 000 000 000.",IF(AND('Trades'!J63="GROSS",NOT(ISNUMBER('Trades'!M63))),"Podaj prowizję, także zero",IF(AND('Trades'!J63="GROSS",'Trades'!M63&lt;0),"Prowizja nie może być ujemna",IF(AND('Trades'!J63="GROSS",NOT(ISNUMBER('Trades'!N63))),"Podaj pozostałe opłaty, także zero",IF(AND('Trades'!J63="GROSS",'Trades'!N63&lt;0),"Opłaty nie mogą być ujemne",IF(AND('Trades'!J63="GROSS",NOT(ISNUMBER('Trades'!O63))),"Podaj finansowanie ze znakiem, także zero",IF(AND('Trades'!J63="GROSS",NOT(ISNUMBER(F63))),"Podaj P&amp;L brutto każdego wyjścia",IF(IF('Trades'!J63="NET",OR(ABS('Trades'!L63)&gt;1000000000,ROUND('Trades'!L63,2)&lt;&gt;'Trades'!L63),FALSE),"Kwoty: do 2 miejsc po przecinku; wartość bezwzględna wpisu ≤ 1 000 000 000.",IF(IF('Trades'!J63="GROSS",OR(ABS('Trades'!M63)&gt;1000000000,ABS('Trades'!N63)&gt;1000000000,ABS('Trades'!O63)&gt;1000000000,ROUND('Trades'!M63,2)&lt;&gt;'Trades'!M63,ROUND('Trades'!N63,2)&lt;&gt;'Trades'!N63,ROUND('Trades'!O63,2)&lt;&gt;'Trades'!O63),FALSE),"Kwoty: do 2 miejsc po przecinku; wartość bezwzględna wpisu ≤ 1 000 000 000.",IF(AND('Trades'!G63&lt;&gt;"",OR(NOT(ISNUMBER('Trades'!G63)),'Trades'!G63&lt;=0)),"Podaj dodatnią cenę lub pozostaw puste",IF(AND('Trades'!H63&lt;&gt;"",OR(NOT(ISNUMBER('Trades'!H63)),'Trades'!H63&lt;=0)),"Podaj dodatnią cenę lub pozostaw puste","")))))))))))))))))))))))))))))))))))</x:f>
      </x:c>
      <x:c r="D63" s="31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b.d.",ROUND(SUMIFS('Exits'!$I$9:$I$608,'Exits'!$B$9:$B$608,'Trades'!A63),8)))</x:f>
      </x:c>
      <x:c r="E63" s="32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b.d.",IF(OR(O63=0,COUNTIFS('Exits'!$B$9:$B$608,'Trades'!A63,'Exits'!$G$9:$G$608,-1)&gt;0),"b.d.",_xlfn.MAXIFS('Exits'!$C$9:$C$608,'Exits'!$B$9:$B$608,'Trades'!A63))))</x:f>
      </x:c>
      <x:c r="F63" s="30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b.d.",IF(AND(O63&gt;0,SUMIFS('Exits'!$J$9:$J$608,'Exits'!$B$9:$B$608,'Trades'!A63)=O63),ROUND(SUMIFS('Exits'!$F$9:$F$608,'Exits'!$B$9:$B$608,'Trades'!A63),2),"b.d.")))</x:f>
      </x:c>
      <x:c r="G63" s="30" t="str">
        <x:f>IF(P63=0,"",IF(K63&lt;&gt;1,"b.d.",IF('Trades'!J63="NET",'Trades'!L63,ROUND(F63-'Trades'!M63-'Trades'!N63+'Trades'!O63,2))))</x:f>
      </x:c>
      <x:c r="H63" s="31" t="str">
        <x:f>IF(P63=0,"",IF(N63=1,G63/'Trades'!P63,"b.d."))</x:f>
      </x:c>
      <x:c r="I63" s="33" t="str">
        <x:f>IF(P63=0,"",IF(K63&lt;&gt;1,"Pozycja niezamknięta",IF(NOT(ISNUMBER('Trades'!P63)),"Brak lub błędne ryzyko: dodatnie, ≤ 1 000 000 000, do 2 miejsc po przecinku.",IF(OR('Trades'!P63&lt;=0,'Trades'!P63&gt;1000000000,ROUND('Trades'!P63,2)&lt;&gt;'Trades'!P63),"Brak lub błędne ryzyko: dodatnie, ≤ 1 000 000 000, do 2 miejsc po przecinku.",IF(AND('Trades'!Q63&lt;&gt;"PRICE",'Trades'!Q63&lt;&gt;"ALL_IN"),"Wybierz PRICE lub ALL_IN",IF('Trades'!Q63&lt;&gt;'Summary'!$K$4,"Wybrano inną podstawę","Zapisane"))))))</x:f>
      </x:c>
      <x:c r="J63" s="33" t="str">
        <x:f>IF(P63=0,"",IF('Summary'!$H$6="Sprawdź daty filtra","Sprawdź daty filtra",IF(L63=1,"Uwzględniona",IF(K63=1,"Poza okresem","Nieuwzględniona"))))</x:f>
      </x:c>
      <x:c r="K63" s="29" t="n">
        <x:f>IF(P63=0,0,IF('Trades'!I63="UNSUPPORTED",4,IF(C63&lt;&gt;"",3,IF('Trades'!I63="OPEN",2,1))))</x:f>
        <x:v>0</x:v>
      </x:c>
      <x:c r="L63" s="29" t="n">
        <x:f>IF(OR(K63&lt;&gt;1,'Summary'!$H$6="Sprawdź daty filtra"),0,IF(AND(OR('Summary'!$B$6="",E63&gt;='Summary'!$B$6),OR('Summary'!$E$6="",E63&lt;'Summary'!$E$6+1)),1,0))</x:f>
        <x:v>0</x:v>
      </x:c>
      <x:c r="M63" s="29" t="n">
        <x:f>IF(AND(L63=1,N63=1,'Trades'!Q63='Summary'!$K$4),1,0)</x:f>
        <x:v>0</x:v>
      </x:c>
      <x:c r="N63" s="29" t="n">
        <x:f>IF(K63&lt;&gt;1,0,IF(NOT(ISNUMBER('Trades'!P63)),0,IF(AND('Trades'!P63&gt;0,'Trades'!P63&lt;=1000000000,ROUND('Trades'!P63,2)='Trades'!P63,OR('Trades'!Q63="PRICE",'Trades'!Q63="ALL_IN")),1,0)))</x:f>
        <x:v>0</x:v>
      </x:c>
      <x:c r="O63" s="29" t="n">
        <x:f>IF(P63=0,0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0,COUNTIFS('Exits'!$B$9:$B$608,'Trades'!A63,'Exits'!$K$9:$K$608,1)))</x:f>
        <x:v>0</x:v>
      </x:c>
      <x:c r="P63" s="29" t="n">
        <x:f>IF(COUNTA('Trades'!A63:I63,'Trades'!K63:T63)=0,0,1)</x:f>
        <x:v>0</x:v>
      </x:c>
    </x:row>
    <x:row r="64" ht="52" customHeight="1">
      <x:c r="A64" s="29" t="str">
        <x:f>IF(P64=0,"",IF('Trades'!A64="","[Trades "&amp;ROW()&amp;"]",'Trades'!A64))</x:f>
      </x:c>
      <x:c r="B64" s="33" t="str">
        <x:f>IF(K64=0,"",CHOOSE(K64,"Zamknięta","Otwarta","Niepełna / błędna","Nieobsługiwana"))</x:f>
      </x:c>
      <x:c r="C64" s="33" t="str">
        <x:f>IF(P64=0,"",IF('Trades'!I64="UNSUPPORTED","Dobieranie / odwrócenia nie są obsługiwane",IF('Trades'!A64="","Podaj ID transakcji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ID: tekst zaczynający się od A–Z, do 64 znaków; bez *, ?, ~, =, &lt; i &gt;. Przykład: T-001.",IF(COUNTIFS('Trades'!$A$9:$A$208,'Trades'!A64)&lt;&gt;1,"ID transakcji się powtarza",IF('Trades'!B64="","Podaj instrument",IF(AND('Trades'!C64&lt;&gt;"LONG",'Trades'!C64&lt;&gt;"SHORT"),"Wybierz LONG lub SHORT",IF(NOT(ISNUMBER('Trades'!D64)),"Podaj prawidłowy czas otwarcia",IF(OR('Trades'!D64&lt;1,'Trades'!D64&gt;2958465),"Podaj prawidłowy czas otwarcia",IF(NOT(ISNUMBER('Trades'!E64)),"Podaj dodatnią początkową ilość",IF(OR('Trades'!E64&lt;=0,'Trades'!E64&gt;1000000,ROUND('Trades'!E64,8)&lt;&gt;'Trades'!E64),"Podaj dodatnią początkową ilość",IF('Trades'!F64="","Podaj jednostkę ilości",IF(AND('Trades'!I64&lt;&gt;"OPEN",'Trades'!I64&lt;&gt;"CLOSED"),"Wybierz OPEN lub CLOSED",IF(AND('Trades'!J64&lt;&gt;"NET",'Trades'!J64&lt;&gt;"GROSS"),"Wybierz NET lub GROSS",IF(COUNTIFS('Exits'!$B$9:$B$608,'Trades'!A64,'Exits'!$G$9:$G$608,-1)&gt;0,"Sprawdź powiązane wyjścia",IF(D64&gt;'Trades'!E64,"Zamknięta ilość przekracza początkową",IF(AND('Trades'!I64="OPEN",D64='Trades'!E64),"OPEN jest sprzeczne z zerową pozostałą ilością",IF('Trades'!I64="OPEN","",IF(O64=0,"Dodaj wyjście w Exits",IF(D64&lt;&gt;'Trades'!E64,"CLOSED wymaga zamknięcia całej ilości",IF(AND('Trades'!J64="NET",NOT(ISNUMBER('Trades'!L64))),"Podaj uzgodnione netto całej pozycji",IF(AND('Trades'!J64="NET",'Trades'!K64&lt;&gt;"YES"),"Potwierdź netto całej pozycji",IF(IF('Trades'!J64="NET",IF('Trades'!M64="",FALSE,IF(NOT(ISNUMBER('Trades'!M64)),TRUE,OR('Trades'!M64&lt;0,'Trades'!M64&gt;1000000000,ROUND('Trades'!M64,2)&lt;&gt;'Trades'!M64))),FALSE),"Kwoty: do 2 miejsc po przecinku; wartość bezwzględna wpisu ≤ 1 000 000 000.",IF(IF('Trades'!J64="NET",IF('Trades'!N64="",FALSE,IF(NOT(ISNUMBER('Trades'!N64)),TRUE,OR('Trades'!N64&lt;0,'Trades'!N64&gt;1000000000,ROUND('Trades'!N64,2)&lt;&gt;'Trades'!N64))),FALSE),"Kwoty: do 2 miejsc po przecinku; wartość bezwzględna wpisu ≤ 1 000 000 000.",IF(IF('Trades'!J64="NET",IF('Trades'!O64="",FALSE,IF(NOT(ISNUMBER('Trades'!O64)),TRUE,OR(ABS('Trades'!O64)&gt;1000000000,ROUND('Trades'!O64,2)&lt;&gt;'Trades'!O64))),FALSE),"Kwoty: do 2 miejsc po przecinku; wartość bezwzględna wpisu ≤ 1 000 000 000.",IF(AND('Trades'!J64="GROSS",NOT(ISNUMBER('Trades'!M64))),"Podaj prowizję, także zero",IF(AND('Trades'!J64="GROSS",'Trades'!M64&lt;0),"Prowizja nie może być ujemna",IF(AND('Trades'!J64="GROSS",NOT(ISNUMBER('Trades'!N64))),"Podaj pozostałe opłaty, także zero",IF(AND('Trades'!J64="GROSS",'Trades'!N64&lt;0),"Opłaty nie mogą być ujemne",IF(AND('Trades'!J64="GROSS",NOT(ISNUMBER('Trades'!O64))),"Podaj finansowanie ze znakiem, także zero",IF(AND('Trades'!J64="GROSS",NOT(ISNUMBER(F64))),"Podaj P&amp;L brutto każdego wyjścia",IF(IF('Trades'!J64="NET",OR(ABS('Trades'!L64)&gt;1000000000,ROUND('Trades'!L64,2)&lt;&gt;'Trades'!L64),FALSE),"Kwoty: do 2 miejsc po przecinku; wartość bezwzględna wpisu ≤ 1 000 000 000.",IF(IF('Trades'!J64="GROSS",OR(ABS('Trades'!M64)&gt;1000000000,ABS('Trades'!N64)&gt;1000000000,ABS('Trades'!O64)&gt;1000000000,ROUND('Trades'!M64,2)&lt;&gt;'Trades'!M64,ROUND('Trades'!N64,2)&lt;&gt;'Trades'!N64,ROUND('Trades'!O64,2)&lt;&gt;'Trades'!O64),FALSE),"Kwoty: do 2 miejsc po przecinku; wartość bezwzględna wpisu ≤ 1 000 000 000.",IF(AND('Trades'!G64&lt;&gt;"",OR(NOT(ISNUMBER('Trades'!G64)),'Trades'!G64&lt;=0)),"Podaj dodatnią cenę lub pozostaw puste",IF(AND('Trades'!H64&lt;&gt;"",OR(NOT(ISNUMBER('Trades'!H64)),'Trades'!H64&lt;=0)),"Podaj dodatnią cenę lub pozostaw puste","")))))))))))))))))))))))))))))))))))</x:f>
      </x:c>
      <x:c r="D64" s="31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b.d.",ROUND(SUMIFS('Exits'!$I$9:$I$608,'Exits'!$B$9:$B$608,'Trades'!A64),8)))</x:f>
      </x:c>
      <x:c r="E64" s="32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b.d.",IF(OR(O64=0,COUNTIFS('Exits'!$B$9:$B$608,'Trades'!A64,'Exits'!$G$9:$G$608,-1)&gt;0),"b.d.",_xlfn.MAXIFS('Exits'!$C$9:$C$608,'Exits'!$B$9:$B$608,'Trades'!A64))))</x:f>
      </x:c>
      <x:c r="F64" s="30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b.d.",IF(AND(O64&gt;0,SUMIFS('Exits'!$J$9:$J$608,'Exits'!$B$9:$B$608,'Trades'!A64)=O64),ROUND(SUMIFS('Exits'!$F$9:$F$608,'Exits'!$B$9:$B$608,'Trades'!A64),2),"b.d.")))</x:f>
      </x:c>
      <x:c r="G64" s="30" t="str">
        <x:f>IF(P64=0,"",IF(K64&lt;&gt;1,"b.d.",IF('Trades'!J64="NET",'Trades'!L64,ROUND(F64-'Trades'!M64-'Trades'!N64+'Trades'!O64,2))))</x:f>
      </x:c>
      <x:c r="H64" s="31" t="str">
        <x:f>IF(P64=0,"",IF(N64=1,G64/'Trades'!P64,"b.d."))</x:f>
      </x:c>
      <x:c r="I64" s="33" t="str">
        <x:f>IF(P64=0,"",IF(K64&lt;&gt;1,"Pozycja niezamknięta",IF(NOT(ISNUMBER('Trades'!P64)),"Brak lub błędne ryzyko: dodatnie, ≤ 1 000 000 000, do 2 miejsc po przecinku.",IF(OR('Trades'!P64&lt;=0,'Trades'!P64&gt;1000000000,ROUND('Trades'!P64,2)&lt;&gt;'Trades'!P64),"Brak lub błędne ryzyko: dodatnie, ≤ 1 000 000 000, do 2 miejsc po przecinku.",IF(AND('Trades'!Q64&lt;&gt;"PRICE",'Trades'!Q64&lt;&gt;"ALL_IN"),"Wybierz PRICE lub ALL_IN",IF('Trades'!Q64&lt;&gt;'Summary'!$K$4,"Wybrano inną podstawę","Zapisane"))))))</x:f>
      </x:c>
      <x:c r="J64" s="33" t="str">
        <x:f>IF(P64=0,"",IF('Summary'!$H$6="Sprawdź daty filtra","Sprawdź daty filtra",IF(L64=1,"Uwzględniona",IF(K64=1,"Poza okresem","Nieuwzględniona"))))</x:f>
      </x:c>
      <x:c r="K64" s="29" t="n">
        <x:f>IF(P64=0,0,IF('Trades'!I64="UNSUPPORTED",4,IF(C64&lt;&gt;"",3,IF('Trades'!I64="OPEN",2,1))))</x:f>
        <x:v>0</x:v>
      </x:c>
      <x:c r="L64" s="29" t="n">
        <x:f>IF(OR(K64&lt;&gt;1,'Summary'!$H$6="Sprawdź daty filtra"),0,IF(AND(OR('Summary'!$B$6="",E64&gt;='Summary'!$B$6),OR('Summary'!$E$6="",E64&lt;'Summary'!$E$6+1)),1,0))</x:f>
        <x:v>0</x:v>
      </x:c>
      <x:c r="M64" s="29" t="n">
        <x:f>IF(AND(L64=1,N64=1,'Trades'!Q64='Summary'!$K$4),1,0)</x:f>
        <x:v>0</x:v>
      </x:c>
      <x:c r="N64" s="29" t="n">
        <x:f>IF(K64&lt;&gt;1,0,IF(NOT(ISNUMBER('Trades'!P64)),0,IF(AND('Trades'!P64&gt;0,'Trades'!P64&lt;=1000000000,ROUND('Trades'!P64,2)='Trades'!P64,OR('Trades'!Q64="PRICE",'Trades'!Q64="ALL_IN")),1,0)))</x:f>
        <x:v>0</x:v>
      </x:c>
      <x:c r="O64" s="29" t="n">
        <x:f>IF(P64=0,0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0,COUNTIFS('Exits'!$B$9:$B$608,'Trades'!A64,'Exits'!$K$9:$K$608,1)))</x:f>
        <x:v>0</x:v>
      </x:c>
      <x:c r="P64" s="29" t="n">
        <x:f>IF(COUNTA('Trades'!A64:I64,'Trades'!K64:T64)=0,0,1)</x:f>
        <x:v>0</x:v>
      </x:c>
    </x:row>
    <x:row r="65" ht="52" customHeight="1">
      <x:c r="A65" s="29" t="str">
        <x:f>IF(P65=0,"",IF('Trades'!A65="","[Trades "&amp;ROW()&amp;"]",'Trades'!A65))</x:f>
      </x:c>
      <x:c r="B65" s="33" t="str">
        <x:f>IF(K65=0,"",CHOOSE(K65,"Zamknięta","Otwarta","Niepełna / błędna","Nieobsługiwana"))</x:f>
      </x:c>
      <x:c r="C65" s="33" t="str">
        <x:f>IF(P65=0,"",IF('Trades'!I65="UNSUPPORTED","Dobieranie / odwrócenia nie są obsługiwane",IF('Trades'!A65="","Podaj ID transakcji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ID: tekst zaczynający się od A–Z, do 64 znaków; bez *, ?, ~, =, &lt; i &gt;. Przykład: T-001.",IF(COUNTIFS('Trades'!$A$9:$A$208,'Trades'!A65)&lt;&gt;1,"ID transakcji się powtarza",IF('Trades'!B65="","Podaj instrument",IF(AND('Trades'!C65&lt;&gt;"LONG",'Trades'!C65&lt;&gt;"SHORT"),"Wybierz LONG lub SHORT",IF(NOT(ISNUMBER('Trades'!D65)),"Podaj prawidłowy czas otwarcia",IF(OR('Trades'!D65&lt;1,'Trades'!D65&gt;2958465),"Podaj prawidłowy czas otwarcia",IF(NOT(ISNUMBER('Trades'!E65)),"Podaj dodatnią początkową ilość",IF(OR('Trades'!E65&lt;=0,'Trades'!E65&gt;1000000,ROUND('Trades'!E65,8)&lt;&gt;'Trades'!E65),"Podaj dodatnią początkową ilość",IF('Trades'!F65="","Podaj jednostkę ilości",IF(AND('Trades'!I65&lt;&gt;"OPEN",'Trades'!I65&lt;&gt;"CLOSED"),"Wybierz OPEN lub CLOSED",IF(AND('Trades'!J65&lt;&gt;"NET",'Trades'!J65&lt;&gt;"GROSS"),"Wybierz NET lub GROSS",IF(COUNTIFS('Exits'!$B$9:$B$608,'Trades'!A65,'Exits'!$G$9:$G$608,-1)&gt;0,"Sprawdź powiązane wyjścia",IF(D65&gt;'Trades'!E65,"Zamknięta ilość przekracza początkową",IF(AND('Trades'!I65="OPEN",D65='Trades'!E65),"OPEN jest sprzeczne z zerową pozostałą ilością",IF('Trades'!I65="OPEN","",IF(O65=0,"Dodaj wyjście w Exits",IF(D65&lt;&gt;'Trades'!E65,"CLOSED wymaga zamknięcia całej ilości",IF(AND('Trades'!J65="NET",NOT(ISNUMBER('Trades'!L65))),"Podaj uzgodnione netto całej pozycji",IF(AND('Trades'!J65="NET",'Trades'!K65&lt;&gt;"YES"),"Potwierdź netto całej pozycji",IF(IF('Trades'!J65="NET",IF('Trades'!M65="",FALSE,IF(NOT(ISNUMBER('Trades'!M65)),TRUE,OR('Trades'!M65&lt;0,'Trades'!M65&gt;1000000000,ROUND('Trades'!M65,2)&lt;&gt;'Trades'!M65))),FALSE),"Kwoty: do 2 miejsc po przecinku; wartość bezwzględna wpisu ≤ 1 000 000 000.",IF(IF('Trades'!J65="NET",IF('Trades'!N65="",FALSE,IF(NOT(ISNUMBER('Trades'!N65)),TRUE,OR('Trades'!N65&lt;0,'Trades'!N65&gt;1000000000,ROUND('Trades'!N65,2)&lt;&gt;'Trades'!N65))),FALSE),"Kwoty: do 2 miejsc po przecinku; wartość bezwzględna wpisu ≤ 1 000 000 000.",IF(IF('Trades'!J65="NET",IF('Trades'!O65="",FALSE,IF(NOT(ISNUMBER('Trades'!O65)),TRUE,OR(ABS('Trades'!O65)&gt;1000000000,ROUND('Trades'!O65,2)&lt;&gt;'Trades'!O65))),FALSE),"Kwoty: do 2 miejsc po przecinku; wartość bezwzględna wpisu ≤ 1 000 000 000.",IF(AND('Trades'!J65="GROSS",NOT(ISNUMBER('Trades'!M65))),"Podaj prowizję, także zero",IF(AND('Trades'!J65="GROSS",'Trades'!M65&lt;0),"Prowizja nie może być ujemna",IF(AND('Trades'!J65="GROSS",NOT(ISNUMBER('Trades'!N65))),"Podaj pozostałe opłaty, także zero",IF(AND('Trades'!J65="GROSS",'Trades'!N65&lt;0),"Opłaty nie mogą być ujemne",IF(AND('Trades'!J65="GROSS",NOT(ISNUMBER('Trades'!O65))),"Podaj finansowanie ze znakiem, także zero",IF(AND('Trades'!J65="GROSS",NOT(ISNUMBER(F65))),"Podaj P&amp;L brutto każdego wyjścia",IF(IF('Trades'!J65="NET",OR(ABS('Trades'!L65)&gt;1000000000,ROUND('Trades'!L65,2)&lt;&gt;'Trades'!L65),FALSE),"Kwoty: do 2 miejsc po przecinku; wartość bezwzględna wpisu ≤ 1 000 000 000.",IF(IF('Trades'!J65="GROSS",OR(ABS('Trades'!M65)&gt;1000000000,ABS('Trades'!N65)&gt;1000000000,ABS('Trades'!O65)&gt;1000000000,ROUND('Trades'!M65,2)&lt;&gt;'Trades'!M65,ROUND('Trades'!N65,2)&lt;&gt;'Trades'!N65,ROUND('Trades'!O65,2)&lt;&gt;'Trades'!O65),FALSE),"Kwoty: do 2 miejsc po przecinku; wartość bezwzględna wpisu ≤ 1 000 000 000.",IF(AND('Trades'!G65&lt;&gt;"",OR(NOT(ISNUMBER('Trades'!G65)),'Trades'!G65&lt;=0)),"Podaj dodatnią cenę lub pozostaw puste",IF(AND('Trades'!H65&lt;&gt;"",OR(NOT(ISNUMBER('Trades'!H65)),'Trades'!H65&lt;=0)),"Podaj dodatnią cenę lub pozostaw puste","")))))))))))))))))))))))))))))))))))</x:f>
      </x:c>
      <x:c r="D65" s="31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b.d.",ROUND(SUMIFS('Exits'!$I$9:$I$608,'Exits'!$B$9:$B$608,'Trades'!A65),8)))</x:f>
      </x:c>
      <x:c r="E65" s="32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b.d.",IF(OR(O65=0,COUNTIFS('Exits'!$B$9:$B$608,'Trades'!A65,'Exits'!$G$9:$G$608,-1)&gt;0),"b.d.",_xlfn.MAXIFS('Exits'!$C$9:$C$608,'Exits'!$B$9:$B$608,'Trades'!A65))))</x:f>
      </x:c>
      <x:c r="F65" s="30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b.d.",IF(AND(O65&gt;0,SUMIFS('Exits'!$J$9:$J$608,'Exits'!$B$9:$B$608,'Trades'!A65)=O65),ROUND(SUMIFS('Exits'!$F$9:$F$608,'Exits'!$B$9:$B$608,'Trades'!A65),2),"b.d.")))</x:f>
      </x:c>
      <x:c r="G65" s="30" t="str">
        <x:f>IF(P65=0,"",IF(K65&lt;&gt;1,"b.d.",IF('Trades'!J65="NET",'Trades'!L65,ROUND(F65-'Trades'!M65-'Trades'!N65+'Trades'!O65,2))))</x:f>
      </x:c>
      <x:c r="H65" s="31" t="str">
        <x:f>IF(P65=0,"",IF(N65=1,G65/'Trades'!P65,"b.d."))</x:f>
      </x:c>
      <x:c r="I65" s="33" t="str">
        <x:f>IF(P65=0,"",IF(K65&lt;&gt;1,"Pozycja niezamknięta",IF(NOT(ISNUMBER('Trades'!P65)),"Brak lub błędne ryzyko: dodatnie, ≤ 1 000 000 000, do 2 miejsc po przecinku.",IF(OR('Trades'!P65&lt;=0,'Trades'!P65&gt;1000000000,ROUND('Trades'!P65,2)&lt;&gt;'Trades'!P65),"Brak lub błędne ryzyko: dodatnie, ≤ 1 000 000 000, do 2 miejsc po przecinku.",IF(AND('Trades'!Q65&lt;&gt;"PRICE",'Trades'!Q65&lt;&gt;"ALL_IN"),"Wybierz PRICE lub ALL_IN",IF('Trades'!Q65&lt;&gt;'Summary'!$K$4,"Wybrano inną podstawę","Zapisane"))))))</x:f>
      </x:c>
      <x:c r="J65" s="33" t="str">
        <x:f>IF(P65=0,"",IF('Summary'!$H$6="Sprawdź daty filtra","Sprawdź daty filtra",IF(L65=1,"Uwzględniona",IF(K65=1,"Poza okresem","Nieuwzględniona"))))</x:f>
      </x:c>
      <x:c r="K65" s="29" t="n">
        <x:f>IF(P65=0,0,IF('Trades'!I65="UNSUPPORTED",4,IF(C65&lt;&gt;"",3,IF('Trades'!I65="OPEN",2,1))))</x:f>
        <x:v>0</x:v>
      </x:c>
      <x:c r="L65" s="29" t="n">
        <x:f>IF(OR(K65&lt;&gt;1,'Summary'!$H$6="Sprawdź daty filtra"),0,IF(AND(OR('Summary'!$B$6="",E65&gt;='Summary'!$B$6),OR('Summary'!$E$6="",E65&lt;'Summary'!$E$6+1)),1,0))</x:f>
        <x:v>0</x:v>
      </x:c>
      <x:c r="M65" s="29" t="n">
        <x:f>IF(AND(L65=1,N65=1,'Trades'!Q65='Summary'!$K$4),1,0)</x:f>
        <x:v>0</x:v>
      </x:c>
      <x:c r="N65" s="29" t="n">
        <x:f>IF(K65&lt;&gt;1,0,IF(NOT(ISNUMBER('Trades'!P65)),0,IF(AND('Trades'!P65&gt;0,'Trades'!P65&lt;=1000000000,ROUND('Trades'!P65,2)='Trades'!P65,OR('Trades'!Q65="PRICE",'Trades'!Q65="ALL_IN")),1,0)))</x:f>
        <x:v>0</x:v>
      </x:c>
      <x:c r="O65" s="29" t="n">
        <x:f>IF(P65=0,0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0,COUNTIFS('Exits'!$B$9:$B$608,'Trades'!A65,'Exits'!$K$9:$K$608,1)))</x:f>
        <x:v>0</x:v>
      </x:c>
      <x:c r="P65" s="29" t="n">
        <x:f>IF(COUNTA('Trades'!A65:I65,'Trades'!K65:T65)=0,0,1)</x:f>
        <x:v>0</x:v>
      </x:c>
    </x:row>
    <x:row r="66" ht="52" customHeight="1">
      <x:c r="A66" s="29" t="str">
        <x:f>IF(P66=0,"",IF('Trades'!A66="","[Trades "&amp;ROW()&amp;"]",'Trades'!A66))</x:f>
      </x:c>
      <x:c r="B66" s="33" t="str">
        <x:f>IF(K66=0,"",CHOOSE(K66,"Zamknięta","Otwarta","Niepełna / błędna","Nieobsługiwana"))</x:f>
      </x:c>
      <x:c r="C66" s="33" t="str">
        <x:f>IF(P66=0,"",IF('Trades'!I66="UNSUPPORTED","Dobieranie / odwrócenia nie są obsługiwane",IF('Trades'!A66="","Podaj ID transakcji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ID: tekst zaczynający się od A–Z, do 64 znaków; bez *, ?, ~, =, &lt; i &gt;. Przykład: T-001.",IF(COUNTIFS('Trades'!$A$9:$A$208,'Trades'!A66)&lt;&gt;1,"ID transakcji się powtarza",IF('Trades'!B66="","Podaj instrument",IF(AND('Trades'!C66&lt;&gt;"LONG",'Trades'!C66&lt;&gt;"SHORT"),"Wybierz LONG lub SHORT",IF(NOT(ISNUMBER('Trades'!D66)),"Podaj prawidłowy czas otwarcia",IF(OR('Trades'!D66&lt;1,'Trades'!D66&gt;2958465),"Podaj prawidłowy czas otwarcia",IF(NOT(ISNUMBER('Trades'!E66)),"Podaj dodatnią początkową ilość",IF(OR('Trades'!E66&lt;=0,'Trades'!E66&gt;1000000,ROUND('Trades'!E66,8)&lt;&gt;'Trades'!E66),"Podaj dodatnią początkową ilość",IF('Trades'!F66="","Podaj jednostkę ilości",IF(AND('Trades'!I66&lt;&gt;"OPEN",'Trades'!I66&lt;&gt;"CLOSED"),"Wybierz OPEN lub CLOSED",IF(AND('Trades'!J66&lt;&gt;"NET",'Trades'!J66&lt;&gt;"GROSS"),"Wybierz NET lub GROSS",IF(COUNTIFS('Exits'!$B$9:$B$608,'Trades'!A66,'Exits'!$G$9:$G$608,-1)&gt;0,"Sprawdź powiązane wyjścia",IF(D66&gt;'Trades'!E66,"Zamknięta ilość przekracza początkową",IF(AND('Trades'!I66="OPEN",D66='Trades'!E66),"OPEN jest sprzeczne z zerową pozostałą ilością",IF('Trades'!I66="OPEN","",IF(O66=0,"Dodaj wyjście w Exits",IF(D66&lt;&gt;'Trades'!E66,"CLOSED wymaga zamknięcia całej ilości",IF(AND('Trades'!J66="NET",NOT(ISNUMBER('Trades'!L66))),"Podaj uzgodnione netto całej pozycji",IF(AND('Trades'!J66="NET",'Trades'!K66&lt;&gt;"YES"),"Potwierdź netto całej pozycji",IF(IF('Trades'!J66="NET",IF('Trades'!M66="",FALSE,IF(NOT(ISNUMBER('Trades'!M66)),TRUE,OR('Trades'!M66&lt;0,'Trades'!M66&gt;1000000000,ROUND('Trades'!M66,2)&lt;&gt;'Trades'!M66))),FALSE),"Kwoty: do 2 miejsc po przecinku; wartość bezwzględna wpisu ≤ 1 000 000 000.",IF(IF('Trades'!J66="NET",IF('Trades'!N66="",FALSE,IF(NOT(ISNUMBER('Trades'!N66)),TRUE,OR('Trades'!N66&lt;0,'Trades'!N66&gt;1000000000,ROUND('Trades'!N66,2)&lt;&gt;'Trades'!N66))),FALSE),"Kwoty: do 2 miejsc po przecinku; wartość bezwzględna wpisu ≤ 1 000 000 000.",IF(IF('Trades'!J66="NET",IF('Trades'!O66="",FALSE,IF(NOT(ISNUMBER('Trades'!O66)),TRUE,OR(ABS('Trades'!O66)&gt;1000000000,ROUND('Trades'!O66,2)&lt;&gt;'Trades'!O66))),FALSE),"Kwoty: do 2 miejsc po przecinku; wartość bezwzględna wpisu ≤ 1 000 000 000.",IF(AND('Trades'!J66="GROSS",NOT(ISNUMBER('Trades'!M66))),"Podaj prowizję, także zero",IF(AND('Trades'!J66="GROSS",'Trades'!M66&lt;0),"Prowizja nie może być ujemna",IF(AND('Trades'!J66="GROSS",NOT(ISNUMBER('Trades'!N66))),"Podaj pozostałe opłaty, także zero",IF(AND('Trades'!J66="GROSS",'Trades'!N66&lt;0),"Opłaty nie mogą być ujemne",IF(AND('Trades'!J66="GROSS",NOT(ISNUMBER('Trades'!O66))),"Podaj finansowanie ze znakiem, także zero",IF(AND('Trades'!J66="GROSS",NOT(ISNUMBER(F66))),"Podaj P&amp;L brutto każdego wyjścia",IF(IF('Trades'!J66="NET",OR(ABS('Trades'!L66)&gt;1000000000,ROUND('Trades'!L66,2)&lt;&gt;'Trades'!L66),FALSE),"Kwoty: do 2 miejsc po przecinku; wartość bezwzględna wpisu ≤ 1 000 000 000.",IF(IF('Trades'!J66="GROSS",OR(ABS('Trades'!M66)&gt;1000000000,ABS('Trades'!N66)&gt;1000000000,ABS('Trades'!O66)&gt;1000000000,ROUND('Trades'!M66,2)&lt;&gt;'Trades'!M66,ROUND('Trades'!N66,2)&lt;&gt;'Trades'!N66,ROUND('Trades'!O66,2)&lt;&gt;'Trades'!O66),FALSE),"Kwoty: do 2 miejsc po przecinku; wartość bezwzględna wpisu ≤ 1 000 000 000.",IF(AND('Trades'!G66&lt;&gt;"",OR(NOT(ISNUMBER('Trades'!G66)),'Trades'!G66&lt;=0)),"Podaj dodatnią cenę lub pozostaw puste",IF(AND('Trades'!H66&lt;&gt;"",OR(NOT(ISNUMBER('Trades'!H66)),'Trades'!H66&lt;=0)),"Podaj dodatnią cenę lub pozostaw puste","")))))))))))))))))))))))))))))))))))</x:f>
      </x:c>
      <x:c r="D66" s="31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b.d.",ROUND(SUMIFS('Exits'!$I$9:$I$608,'Exits'!$B$9:$B$608,'Trades'!A66),8)))</x:f>
      </x:c>
      <x:c r="E66" s="32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b.d.",IF(OR(O66=0,COUNTIFS('Exits'!$B$9:$B$608,'Trades'!A66,'Exits'!$G$9:$G$608,-1)&gt;0),"b.d.",_xlfn.MAXIFS('Exits'!$C$9:$C$608,'Exits'!$B$9:$B$608,'Trades'!A66))))</x:f>
      </x:c>
      <x:c r="F66" s="30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b.d.",IF(AND(O66&gt;0,SUMIFS('Exits'!$J$9:$J$608,'Exits'!$B$9:$B$608,'Trades'!A66)=O66),ROUND(SUMIFS('Exits'!$F$9:$F$608,'Exits'!$B$9:$B$608,'Trades'!A66),2),"b.d.")))</x:f>
      </x:c>
      <x:c r="G66" s="30" t="str">
        <x:f>IF(P66=0,"",IF(K66&lt;&gt;1,"b.d.",IF('Trades'!J66="NET",'Trades'!L66,ROUND(F66-'Trades'!M66-'Trades'!N66+'Trades'!O66,2))))</x:f>
      </x:c>
      <x:c r="H66" s="31" t="str">
        <x:f>IF(P66=0,"",IF(N66=1,G66/'Trades'!P66,"b.d."))</x:f>
      </x:c>
      <x:c r="I66" s="33" t="str">
        <x:f>IF(P66=0,"",IF(K66&lt;&gt;1,"Pozycja niezamknięta",IF(NOT(ISNUMBER('Trades'!P66)),"Brak lub błędne ryzyko: dodatnie, ≤ 1 000 000 000, do 2 miejsc po przecinku.",IF(OR('Trades'!P66&lt;=0,'Trades'!P66&gt;1000000000,ROUND('Trades'!P66,2)&lt;&gt;'Trades'!P66),"Brak lub błędne ryzyko: dodatnie, ≤ 1 000 000 000, do 2 miejsc po przecinku.",IF(AND('Trades'!Q66&lt;&gt;"PRICE",'Trades'!Q66&lt;&gt;"ALL_IN"),"Wybierz PRICE lub ALL_IN",IF('Trades'!Q66&lt;&gt;'Summary'!$K$4,"Wybrano inną podstawę","Zapisane"))))))</x:f>
      </x:c>
      <x:c r="J66" s="33" t="str">
        <x:f>IF(P66=0,"",IF('Summary'!$H$6="Sprawdź daty filtra","Sprawdź daty filtra",IF(L66=1,"Uwzględniona",IF(K66=1,"Poza okresem","Nieuwzględniona"))))</x:f>
      </x:c>
      <x:c r="K66" s="29" t="n">
        <x:f>IF(P66=0,0,IF('Trades'!I66="UNSUPPORTED",4,IF(C66&lt;&gt;"",3,IF('Trades'!I66="OPEN",2,1))))</x:f>
        <x:v>0</x:v>
      </x:c>
      <x:c r="L66" s="29" t="n">
        <x:f>IF(OR(K66&lt;&gt;1,'Summary'!$H$6="Sprawdź daty filtra"),0,IF(AND(OR('Summary'!$B$6="",E66&gt;='Summary'!$B$6),OR('Summary'!$E$6="",E66&lt;'Summary'!$E$6+1)),1,0))</x:f>
        <x:v>0</x:v>
      </x:c>
      <x:c r="M66" s="29" t="n">
        <x:f>IF(AND(L66=1,N66=1,'Trades'!Q66='Summary'!$K$4),1,0)</x:f>
        <x:v>0</x:v>
      </x:c>
      <x:c r="N66" s="29" t="n">
        <x:f>IF(K66&lt;&gt;1,0,IF(NOT(ISNUMBER('Trades'!P66)),0,IF(AND('Trades'!P66&gt;0,'Trades'!P66&lt;=1000000000,ROUND('Trades'!P66,2)='Trades'!P66,OR('Trades'!Q66="PRICE",'Trades'!Q66="ALL_IN")),1,0)))</x:f>
        <x:v>0</x:v>
      </x:c>
      <x:c r="O66" s="29" t="n">
        <x:f>IF(P66=0,0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0,COUNTIFS('Exits'!$B$9:$B$608,'Trades'!A66,'Exits'!$K$9:$K$608,1)))</x:f>
        <x:v>0</x:v>
      </x:c>
      <x:c r="P66" s="29" t="n">
        <x:f>IF(COUNTA('Trades'!A66:I66,'Trades'!K66:T66)=0,0,1)</x:f>
        <x:v>0</x:v>
      </x:c>
    </x:row>
    <x:row r="67" ht="52" customHeight="1">
      <x:c r="A67" s="29" t="str">
        <x:f>IF(P67=0,"",IF('Trades'!A67="","[Trades "&amp;ROW()&amp;"]",'Trades'!A67))</x:f>
      </x:c>
      <x:c r="B67" s="33" t="str">
        <x:f>IF(K67=0,"",CHOOSE(K67,"Zamknięta","Otwarta","Niepełna / błędna","Nieobsługiwana"))</x:f>
      </x:c>
      <x:c r="C67" s="33" t="str">
        <x:f>IF(P67=0,"",IF('Trades'!I67="UNSUPPORTED","Dobieranie / odwrócenia nie są obsługiwane",IF('Trades'!A67="","Podaj ID transakcji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ID: tekst zaczynający się od A–Z, do 64 znaków; bez *, ?, ~, =, &lt; i &gt;. Przykład: T-001.",IF(COUNTIFS('Trades'!$A$9:$A$208,'Trades'!A67)&lt;&gt;1,"ID transakcji się powtarza",IF('Trades'!B67="","Podaj instrument",IF(AND('Trades'!C67&lt;&gt;"LONG",'Trades'!C67&lt;&gt;"SHORT"),"Wybierz LONG lub SHORT",IF(NOT(ISNUMBER('Trades'!D67)),"Podaj prawidłowy czas otwarcia",IF(OR('Trades'!D67&lt;1,'Trades'!D67&gt;2958465),"Podaj prawidłowy czas otwarcia",IF(NOT(ISNUMBER('Trades'!E67)),"Podaj dodatnią początkową ilość",IF(OR('Trades'!E67&lt;=0,'Trades'!E67&gt;1000000,ROUND('Trades'!E67,8)&lt;&gt;'Trades'!E67),"Podaj dodatnią początkową ilość",IF('Trades'!F67="","Podaj jednostkę ilości",IF(AND('Trades'!I67&lt;&gt;"OPEN",'Trades'!I67&lt;&gt;"CLOSED"),"Wybierz OPEN lub CLOSED",IF(AND('Trades'!J67&lt;&gt;"NET",'Trades'!J67&lt;&gt;"GROSS"),"Wybierz NET lub GROSS",IF(COUNTIFS('Exits'!$B$9:$B$608,'Trades'!A67,'Exits'!$G$9:$G$608,-1)&gt;0,"Sprawdź powiązane wyjścia",IF(D67&gt;'Trades'!E67,"Zamknięta ilość przekracza początkową",IF(AND('Trades'!I67="OPEN",D67='Trades'!E67),"OPEN jest sprzeczne z zerową pozostałą ilością",IF('Trades'!I67="OPEN","",IF(O67=0,"Dodaj wyjście w Exits",IF(D67&lt;&gt;'Trades'!E67,"CLOSED wymaga zamknięcia całej ilości",IF(AND('Trades'!J67="NET",NOT(ISNUMBER('Trades'!L67))),"Podaj uzgodnione netto całej pozycji",IF(AND('Trades'!J67="NET",'Trades'!K67&lt;&gt;"YES"),"Potwierdź netto całej pozycji",IF(IF('Trades'!J67="NET",IF('Trades'!M67="",FALSE,IF(NOT(ISNUMBER('Trades'!M67)),TRUE,OR('Trades'!M67&lt;0,'Trades'!M67&gt;1000000000,ROUND('Trades'!M67,2)&lt;&gt;'Trades'!M67))),FALSE),"Kwoty: do 2 miejsc po przecinku; wartość bezwzględna wpisu ≤ 1 000 000 000.",IF(IF('Trades'!J67="NET",IF('Trades'!N67="",FALSE,IF(NOT(ISNUMBER('Trades'!N67)),TRUE,OR('Trades'!N67&lt;0,'Trades'!N67&gt;1000000000,ROUND('Trades'!N67,2)&lt;&gt;'Trades'!N67))),FALSE),"Kwoty: do 2 miejsc po przecinku; wartość bezwzględna wpisu ≤ 1 000 000 000.",IF(IF('Trades'!J67="NET",IF('Trades'!O67="",FALSE,IF(NOT(ISNUMBER('Trades'!O67)),TRUE,OR(ABS('Trades'!O67)&gt;1000000000,ROUND('Trades'!O67,2)&lt;&gt;'Trades'!O67))),FALSE),"Kwoty: do 2 miejsc po przecinku; wartość bezwzględna wpisu ≤ 1 000 000 000.",IF(AND('Trades'!J67="GROSS",NOT(ISNUMBER('Trades'!M67))),"Podaj prowizję, także zero",IF(AND('Trades'!J67="GROSS",'Trades'!M67&lt;0),"Prowizja nie może być ujemna",IF(AND('Trades'!J67="GROSS",NOT(ISNUMBER('Trades'!N67))),"Podaj pozostałe opłaty, także zero",IF(AND('Trades'!J67="GROSS",'Trades'!N67&lt;0),"Opłaty nie mogą być ujemne",IF(AND('Trades'!J67="GROSS",NOT(ISNUMBER('Trades'!O67))),"Podaj finansowanie ze znakiem, także zero",IF(AND('Trades'!J67="GROSS",NOT(ISNUMBER(F67))),"Podaj P&amp;L brutto każdego wyjścia",IF(IF('Trades'!J67="NET",OR(ABS('Trades'!L67)&gt;1000000000,ROUND('Trades'!L67,2)&lt;&gt;'Trades'!L67),FALSE),"Kwoty: do 2 miejsc po przecinku; wartość bezwzględna wpisu ≤ 1 000 000 000.",IF(IF('Trades'!J67="GROSS",OR(ABS('Trades'!M67)&gt;1000000000,ABS('Trades'!N67)&gt;1000000000,ABS('Trades'!O67)&gt;1000000000,ROUND('Trades'!M67,2)&lt;&gt;'Trades'!M67,ROUND('Trades'!N67,2)&lt;&gt;'Trades'!N67,ROUND('Trades'!O67,2)&lt;&gt;'Trades'!O67),FALSE),"Kwoty: do 2 miejsc po przecinku; wartość bezwzględna wpisu ≤ 1 000 000 000.",IF(AND('Trades'!G67&lt;&gt;"",OR(NOT(ISNUMBER('Trades'!G67)),'Trades'!G67&lt;=0)),"Podaj dodatnią cenę lub pozostaw puste",IF(AND('Trades'!H67&lt;&gt;"",OR(NOT(ISNUMBER('Trades'!H67)),'Trades'!H67&lt;=0)),"Podaj dodatnią cenę lub pozostaw puste","")))))))))))))))))))))))))))))))))))</x:f>
      </x:c>
      <x:c r="D67" s="31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b.d.",ROUND(SUMIFS('Exits'!$I$9:$I$608,'Exits'!$B$9:$B$608,'Trades'!A67),8)))</x:f>
      </x:c>
      <x:c r="E67" s="32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b.d.",IF(OR(O67=0,COUNTIFS('Exits'!$B$9:$B$608,'Trades'!A67,'Exits'!$G$9:$G$608,-1)&gt;0),"b.d.",_xlfn.MAXIFS('Exits'!$C$9:$C$608,'Exits'!$B$9:$B$608,'Trades'!A67))))</x:f>
      </x:c>
      <x:c r="F67" s="30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b.d.",IF(AND(O67&gt;0,SUMIFS('Exits'!$J$9:$J$608,'Exits'!$B$9:$B$608,'Trades'!A67)=O67),ROUND(SUMIFS('Exits'!$F$9:$F$608,'Exits'!$B$9:$B$608,'Trades'!A67),2),"b.d.")))</x:f>
      </x:c>
      <x:c r="G67" s="30" t="str">
        <x:f>IF(P67=0,"",IF(K67&lt;&gt;1,"b.d.",IF('Trades'!J67="NET",'Trades'!L67,ROUND(F67-'Trades'!M67-'Trades'!N67+'Trades'!O67,2))))</x:f>
      </x:c>
      <x:c r="H67" s="31" t="str">
        <x:f>IF(P67=0,"",IF(N67=1,G67/'Trades'!P67,"b.d."))</x:f>
      </x:c>
      <x:c r="I67" s="33" t="str">
        <x:f>IF(P67=0,"",IF(K67&lt;&gt;1,"Pozycja niezamknięta",IF(NOT(ISNUMBER('Trades'!P67)),"Brak lub błędne ryzyko: dodatnie, ≤ 1 000 000 000, do 2 miejsc po przecinku.",IF(OR('Trades'!P67&lt;=0,'Trades'!P67&gt;1000000000,ROUND('Trades'!P67,2)&lt;&gt;'Trades'!P67),"Brak lub błędne ryzyko: dodatnie, ≤ 1 000 000 000, do 2 miejsc po przecinku.",IF(AND('Trades'!Q67&lt;&gt;"PRICE",'Trades'!Q67&lt;&gt;"ALL_IN"),"Wybierz PRICE lub ALL_IN",IF('Trades'!Q67&lt;&gt;'Summary'!$K$4,"Wybrano inną podstawę","Zapisane"))))))</x:f>
      </x:c>
      <x:c r="J67" s="33" t="str">
        <x:f>IF(P67=0,"",IF('Summary'!$H$6="Sprawdź daty filtra","Sprawdź daty filtra",IF(L67=1,"Uwzględniona",IF(K67=1,"Poza okresem","Nieuwzględniona"))))</x:f>
      </x:c>
      <x:c r="K67" s="29" t="n">
        <x:f>IF(P67=0,0,IF('Trades'!I67="UNSUPPORTED",4,IF(C67&lt;&gt;"",3,IF('Trades'!I67="OPEN",2,1))))</x:f>
        <x:v>0</x:v>
      </x:c>
      <x:c r="L67" s="29" t="n">
        <x:f>IF(OR(K67&lt;&gt;1,'Summary'!$H$6="Sprawdź daty filtra"),0,IF(AND(OR('Summary'!$B$6="",E67&gt;='Summary'!$B$6),OR('Summary'!$E$6="",E67&lt;'Summary'!$E$6+1)),1,0))</x:f>
        <x:v>0</x:v>
      </x:c>
      <x:c r="M67" s="29" t="n">
        <x:f>IF(AND(L67=1,N67=1,'Trades'!Q67='Summary'!$K$4),1,0)</x:f>
        <x:v>0</x:v>
      </x:c>
      <x:c r="N67" s="29" t="n">
        <x:f>IF(K67&lt;&gt;1,0,IF(NOT(ISNUMBER('Trades'!P67)),0,IF(AND('Trades'!P67&gt;0,'Trades'!P67&lt;=1000000000,ROUND('Trades'!P67,2)='Trades'!P67,OR('Trades'!Q67="PRICE",'Trades'!Q67="ALL_IN")),1,0)))</x:f>
        <x:v>0</x:v>
      </x:c>
      <x:c r="O67" s="29" t="n">
        <x:f>IF(P67=0,0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0,COUNTIFS('Exits'!$B$9:$B$608,'Trades'!A67,'Exits'!$K$9:$K$608,1)))</x:f>
        <x:v>0</x:v>
      </x:c>
      <x:c r="P67" s="29" t="n">
        <x:f>IF(COUNTA('Trades'!A67:I67,'Trades'!K67:T67)=0,0,1)</x:f>
        <x:v>0</x:v>
      </x:c>
    </x:row>
    <x:row r="68" ht="52" customHeight="1">
      <x:c r="A68" s="29" t="str">
        <x:f>IF(P68=0,"",IF('Trades'!A68="","[Trades "&amp;ROW()&amp;"]",'Trades'!A68))</x:f>
      </x:c>
      <x:c r="B68" s="33" t="str">
        <x:f>IF(K68=0,"",CHOOSE(K68,"Zamknięta","Otwarta","Niepełna / błędna","Nieobsługiwana"))</x:f>
      </x:c>
      <x:c r="C68" s="33" t="str">
        <x:f>IF(P68=0,"",IF('Trades'!I68="UNSUPPORTED","Dobieranie / odwrócenia nie są obsługiwane",IF('Trades'!A68="","Podaj ID transakcji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ID: tekst zaczynający się od A–Z, do 64 znaków; bez *, ?, ~, =, &lt; i &gt;. Przykład: T-001.",IF(COUNTIFS('Trades'!$A$9:$A$208,'Trades'!A68)&lt;&gt;1,"ID transakcji się powtarza",IF('Trades'!B68="","Podaj instrument",IF(AND('Trades'!C68&lt;&gt;"LONG",'Trades'!C68&lt;&gt;"SHORT"),"Wybierz LONG lub SHORT",IF(NOT(ISNUMBER('Trades'!D68)),"Podaj prawidłowy czas otwarcia",IF(OR('Trades'!D68&lt;1,'Trades'!D68&gt;2958465),"Podaj prawidłowy czas otwarcia",IF(NOT(ISNUMBER('Trades'!E68)),"Podaj dodatnią początkową ilość",IF(OR('Trades'!E68&lt;=0,'Trades'!E68&gt;1000000,ROUND('Trades'!E68,8)&lt;&gt;'Trades'!E68),"Podaj dodatnią początkową ilość",IF('Trades'!F68="","Podaj jednostkę ilości",IF(AND('Trades'!I68&lt;&gt;"OPEN",'Trades'!I68&lt;&gt;"CLOSED"),"Wybierz OPEN lub CLOSED",IF(AND('Trades'!J68&lt;&gt;"NET",'Trades'!J68&lt;&gt;"GROSS"),"Wybierz NET lub GROSS",IF(COUNTIFS('Exits'!$B$9:$B$608,'Trades'!A68,'Exits'!$G$9:$G$608,-1)&gt;0,"Sprawdź powiązane wyjścia",IF(D68&gt;'Trades'!E68,"Zamknięta ilość przekracza początkową",IF(AND('Trades'!I68="OPEN",D68='Trades'!E68),"OPEN jest sprzeczne z zerową pozostałą ilością",IF('Trades'!I68="OPEN","",IF(O68=0,"Dodaj wyjście w Exits",IF(D68&lt;&gt;'Trades'!E68,"CLOSED wymaga zamknięcia całej ilości",IF(AND('Trades'!J68="NET",NOT(ISNUMBER('Trades'!L68))),"Podaj uzgodnione netto całej pozycji",IF(AND('Trades'!J68="NET",'Trades'!K68&lt;&gt;"YES"),"Potwierdź netto całej pozycji",IF(IF('Trades'!J68="NET",IF('Trades'!M68="",FALSE,IF(NOT(ISNUMBER('Trades'!M68)),TRUE,OR('Trades'!M68&lt;0,'Trades'!M68&gt;1000000000,ROUND('Trades'!M68,2)&lt;&gt;'Trades'!M68))),FALSE),"Kwoty: do 2 miejsc po przecinku; wartość bezwzględna wpisu ≤ 1 000 000 000.",IF(IF('Trades'!J68="NET",IF('Trades'!N68="",FALSE,IF(NOT(ISNUMBER('Trades'!N68)),TRUE,OR('Trades'!N68&lt;0,'Trades'!N68&gt;1000000000,ROUND('Trades'!N68,2)&lt;&gt;'Trades'!N68))),FALSE),"Kwoty: do 2 miejsc po przecinku; wartość bezwzględna wpisu ≤ 1 000 000 000.",IF(IF('Trades'!J68="NET",IF('Trades'!O68="",FALSE,IF(NOT(ISNUMBER('Trades'!O68)),TRUE,OR(ABS('Trades'!O68)&gt;1000000000,ROUND('Trades'!O68,2)&lt;&gt;'Trades'!O68))),FALSE),"Kwoty: do 2 miejsc po przecinku; wartość bezwzględna wpisu ≤ 1 000 000 000.",IF(AND('Trades'!J68="GROSS",NOT(ISNUMBER('Trades'!M68))),"Podaj prowizję, także zero",IF(AND('Trades'!J68="GROSS",'Trades'!M68&lt;0),"Prowizja nie może być ujemna",IF(AND('Trades'!J68="GROSS",NOT(ISNUMBER('Trades'!N68))),"Podaj pozostałe opłaty, także zero",IF(AND('Trades'!J68="GROSS",'Trades'!N68&lt;0),"Opłaty nie mogą być ujemne",IF(AND('Trades'!J68="GROSS",NOT(ISNUMBER('Trades'!O68))),"Podaj finansowanie ze znakiem, także zero",IF(AND('Trades'!J68="GROSS",NOT(ISNUMBER(F68))),"Podaj P&amp;L brutto każdego wyjścia",IF(IF('Trades'!J68="NET",OR(ABS('Trades'!L68)&gt;1000000000,ROUND('Trades'!L68,2)&lt;&gt;'Trades'!L68),FALSE),"Kwoty: do 2 miejsc po przecinku; wartość bezwzględna wpisu ≤ 1 000 000 000.",IF(IF('Trades'!J68="GROSS",OR(ABS('Trades'!M68)&gt;1000000000,ABS('Trades'!N68)&gt;1000000000,ABS('Trades'!O68)&gt;1000000000,ROUND('Trades'!M68,2)&lt;&gt;'Trades'!M68,ROUND('Trades'!N68,2)&lt;&gt;'Trades'!N68,ROUND('Trades'!O68,2)&lt;&gt;'Trades'!O68),FALSE),"Kwoty: do 2 miejsc po przecinku; wartość bezwzględna wpisu ≤ 1 000 000 000.",IF(AND('Trades'!G68&lt;&gt;"",OR(NOT(ISNUMBER('Trades'!G68)),'Trades'!G68&lt;=0)),"Podaj dodatnią cenę lub pozostaw puste",IF(AND('Trades'!H68&lt;&gt;"",OR(NOT(ISNUMBER('Trades'!H68)),'Trades'!H68&lt;=0)),"Podaj dodatnią cenę lub pozostaw puste","")))))))))))))))))))))))))))))))))))</x:f>
      </x:c>
      <x:c r="D68" s="31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b.d.",ROUND(SUMIFS('Exits'!$I$9:$I$608,'Exits'!$B$9:$B$608,'Trades'!A68),8)))</x:f>
      </x:c>
      <x:c r="E68" s="32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b.d.",IF(OR(O68=0,COUNTIFS('Exits'!$B$9:$B$608,'Trades'!A68,'Exits'!$G$9:$G$608,-1)&gt;0),"b.d.",_xlfn.MAXIFS('Exits'!$C$9:$C$608,'Exits'!$B$9:$B$608,'Trades'!A68))))</x:f>
      </x:c>
      <x:c r="F68" s="30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b.d.",IF(AND(O68&gt;0,SUMIFS('Exits'!$J$9:$J$608,'Exits'!$B$9:$B$608,'Trades'!A68)=O68),ROUND(SUMIFS('Exits'!$F$9:$F$608,'Exits'!$B$9:$B$608,'Trades'!A68),2),"b.d.")))</x:f>
      </x:c>
      <x:c r="G68" s="30" t="str">
        <x:f>IF(P68=0,"",IF(K68&lt;&gt;1,"b.d.",IF('Trades'!J68="NET",'Trades'!L68,ROUND(F68-'Trades'!M68-'Trades'!N68+'Trades'!O68,2))))</x:f>
      </x:c>
      <x:c r="H68" s="31" t="str">
        <x:f>IF(P68=0,"",IF(N68=1,G68/'Trades'!P68,"b.d."))</x:f>
      </x:c>
      <x:c r="I68" s="33" t="str">
        <x:f>IF(P68=0,"",IF(K68&lt;&gt;1,"Pozycja niezamknięta",IF(NOT(ISNUMBER('Trades'!P68)),"Brak lub błędne ryzyko: dodatnie, ≤ 1 000 000 000, do 2 miejsc po przecinku.",IF(OR('Trades'!P68&lt;=0,'Trades'!P68&gt;1000000000,ROUND('Trades'!P68,2)&lt;&gt;'Trades'!P68),"Brak lub błędne ryzyko: dodatnie, ≤ 1 000 000 000, do 2 miejsc po przecinku.",IF(AND('Trades'!Q68&lt;&gt;"PRICE",'Trades'!Q68&lt;&gt;"ALL_IN"),"Wybierz PRICE lub ALL_IN",IF('Trades'!Q68&lt;&gt;'Summary'!$K$4,"Wybrano inną podstawę","Zapisane"))))))</x:f>
      </x:c>
      <x:c r="J68" s="33" t="str">
        <x:f>IF(P68=0,"",IF('Summary'!$H$6="Sprawdź daty filtra","Sprawdź daty filtra",IF(L68=1,"Uwzględniona",IF(K68=1,"Poza okresem","Nieuwzględniona"))))</x:f>
      </x:c>
      <x:c r="K68" s="29" t="n">
        <x:f>IF(P68=0,0,IF('Trades'!I68="UNSUPPORTED",4,IF(C68&lt;&gt;"",3,IF('Trades'!I68="OPEN",2,1))))</x:f>
        <x:v>0</x:v>
      </x:c>
      <x:c r="L68" s="29" t="n">
        <x:f>IF(OR(K68&lt;&gt;1,'Summary'!$H$6="Sprawdź daty filtra"),0,IF(AND(OR('Summary'!$B$6="",E68&gt;='Summary'!$B$6),OR('Summary'!$E$6="",E68&lt;'Summary'!$E$6+1)),1,0))</x:f>
        <x:v>0</x:v>
      </x:c>
      <x:c r="M68" s="29" t="n">
        <x:f>IF(AND(L68=1,N68=1,'Trades'!Q68='Summary'!$K$4),1,0)</x:f>
        <x:v>0</x:v>
      </x:c>
      <x:c r="N68" s="29" t="n">
        <x:f>IF(K68&lt;&gt;1,0,IF(NOT(ISNUMBER('Trades'!P68)),0,IF(AND('Trades'!P68&gt;0,'Trades'!P68&lt;=1000000000,ROUND('Trades'!P68,2)='Trades'!P68,OR('Trades'!Q68="PRICE",'Trades'!Q68="ALL_IN")),1,0)))</x:f>
        <x:v>0</x:v>
      </x:c>
      <x:c r="O68" s="29" t="n">
        <x:f>IF(P68=0,0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0,COUNTIFS('Exits'!$B$9:$B$608,'Trades'!A68,'Exits'!$K$9:$K$608,1)))</x:f>
        <x:v>0</x:v>
      </x:c>
      <x:c r="P68" s="29" t="n">
        <x:f>IF(COUNTA('Trades'!A68:I68,'Trades'!K68:T68)=0,0,1)</x:f>
        <x:v>0</x:v>
      </x:c>
    </x:row>
    <x:row r="69" ht="52" customHeight="1">
      <x:c r="A69" s="29" t="str">
        <x:f>IF(P69=0,"",IF('Trades'!A69="","[Trades "&amp;ROW()&amp;"]",'Trades'!A69))</x:f>
      </x:c>
      <x:c r="B69" s="33" t="str">
        <x:f>IF(K69=0,"",CHOOSE(K69,"Zamknięta","Otwarta","Niepełna / błędna","Nieobsługiwana"))</x:f>
      </x:c>
      <x:c r="C69" s="33" t="str">
        <x:f>IF(P69=0,"",IF('Trades'!I69="UNSUPPORTED","Dobieranie / odwrócenia nie są obsługiwane",IF('Trades'!A69="","Podaj ID transakcji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ID: tekst zaczynający się od A–Z, do 64 znaków; bez *, ?, ~, =, &lt; i &gt;. Przykład: T-001.",IF(COUNTIFS('Trades'!$A$9:$A$208,'Trades'!A69)&lt;&gt;1,"ID transakcji się powtarza",IF('Trades'!B69="","Podaj instrument",IF(AND('Trades'!C69&lt;&gt;"LONG",'Trades'!C69&lt;&gt;"SHORT"),"Wybierz LONG lub SHORT",IF(NOT(ISNUMBER('Trades'!D69)),"Podaj prawidłowy czas otwarcia",IF(OR('Trades'!D69&lt;1,'Trades'!D69&gt;2958465),"Podaj prawidłowy czas otwarcia",IF(NOT(ISNUMBER('Trades'!E69)),"Podaj dodatnią początkową ilość",IF(OR('Trades'!E69&lt;=0,'Trades'!E69&gt;1000000,ROUND('Trades'!E69,8)&lt;&gt;'Trades'!E69),"Podaj dodatnią początkową ilość",IF('Trades'!F69="","Podaj jednostkę ilości",IF(AND('Trades'!I69&lt;&gt;"OPEN",'Trades'!I69&lt;&gt;"CLOSED"),"Wybierz OPEN lub CLOSED",IF(AND('Trades'!J69&lt;&gt;"NET",'Trades'!J69&lt;&gt;"GROSS"),"Wybierz NET lub GROSS",IF(COUNTIFS('Exits'!$B$9:$B$608,'Trades'!A69,'Exits'!$G$9:$G$608,-1)&gt;0,"Sprawdź powiązane wyjścia",IF(D69&gt;'Trades'!E69,"Zamknięta ilość przekracza początkową",IF(AND('Trades'!I69="OPEN",D69='Trades'!E69),"OPEN jest sprzeczne z zerową pozostałą ilością",IF('Trades'!I69="OPEN","",IF(O69=0,"Dodaj wyjście w Exits",IF(D69&lt;&gt;'Trades'!E69,"CLOSED wymaga zamknięcia całej ilości",IF(AND('Trades'!J69="NET",NOT(ISNUMBER('Trades'!L69))),"Podaj uzgodnione netto całej pozycji",IF(AND('Trades'!J69="NET",'Trades'!K69&lt;&gt;"YES"),"Potwierdź netto całej pozycji",IF(IF('Trades'!J69="NET",IF('Trades'!M69="",FALSE,IF(NOT(ISNUMBER('Trades'!M69)),TRUE,OR('Trades'!M69&lt;0,'Trades'!M69&gt;1000000000,ROUND('Trades'!M69,2)&lt;&gt;'Trades'!M69))),FALSE),"Kwoty: do 2 miejsc po przecinku; wartość bezwzględna wpisu ≤ 1 000 000 000.",IF(IF('Trades'!J69="NET",IF('Trades'!N69="",FALSE,IF(NOT(ISNUMBER('Trades'!N69)),TRUE,OR('Trades'!N69&lt;0,'Trades'!N69&gt;1000000000,ROUND('Trades'!N69,2)&lt;&gt;'Trades'!N69))),FALSE),"Kwoty: do 2 miejsc po przecinku; wartość bezwzględna wpisu ≤ 1 000 000 000.",IF(IF('Trades'!J69="NET",IF('Trades'!O69="",FALSE,IF(NOT(ISNUMBER('Trades'!O69)),TRUE,OR(ABS('Trades'!O69)&gt;1000000000,ROUND('Trades'!O69,2)&lt;&gt;'Trades'!O69))),FALSE),"Kwoty: do 2 miejsc po przecinku; wartość bezwzględna wpisu ≤ 1 000 000 000.",IF(AND('Trades'!J69="GROSS",NOT(ISNUMBER('Trades'!M69))),"Podaj prowizję, także zero",IF(AND('Trades'!J69="GROSS",'Trades'!M69&lt;0),"Prowizja nie może być ujemna",IF(AND('Trades'!J69="GROSS",NOT(ISNUMBER('Trades'!N69))),"Podaj pozostałe opłaty, także zero",IF(AND('Trades'!J69="GROSS",'Trades'!N69&lt;0),"Opłaty nie mogą być ujemne",IF(AND('Trades'!J69="GROSS",NOT(ISNUMBER('Trades'!O69))),"Podaj finansowanie ze znakiem, także zero",IF(AND('Trades'!J69="GROSS",NOT(ISNUMBER(F69))),"Podaj P&amp;L brutto każdego wyjścia",IF(IF('Trades'!J69="NET",OR(ABS('Trades'!L69)&gt;1000000000,ROUND('Trades'!L69,2)&lt;&gt;'Trades'!L69),FALSE),"Kwoty: do 2 miejsc po przecinku; wartość bezwzględna wpisu ≤ 1 000 000 000.",IF(IF('Trades'!J69="GROSS",OR(ABS('Trades'!M69)&gt;1000000000,ABS('Trades'!N69)&gt;1000000000,ABS('Trades'!O69)&gt;1000000000,ROUND('Trades'!M69,2)&lt;&gt;'Trades'!M69,ROUND('Trades'!N69,2)&lt;&gt;'Trades'!N69,ROUND('Trades'!O69,2)&lt;&gt;'Trades'!O69),FALSE),"Kwoty: do 2 miejsc po przecinku; wartość bezwzględna wpisu ≤ 1 000 000 000.",IF(AND('Trades'!G69&lt;&gt;"",OR(NOT(ISNUMBER('Trades'!G69)),'Trades'!G69&lt;=0)),"Podaj dodatnią cenę lub pozostaw puste",IF(AND('Trades'!H69&lt;&gt;"",OR(NOT(ISNUMBER('Trades'!H69)),'Trades'!H69&lt;=0)),"Podaj dodatnią cenę lub pozostaw puste","")))))))))))))))))))))))))))))))))))</x:f>
      </x:c>
      <x:c r="D69" s="31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b.d.",ROUND(SUMIFS('Exits'!$I$9:$I$608,'Exits'!$B$9:$B$608,'Trades'!A69),8)))</x:f>
      </x:c>
      <x:c r="E69" s="32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b.d.",IF(OR(O69=0,COUNTIFS('Exits'!$B$9:$B$608,'Trades'!A69,'Exits'!$G$9:$G$608,-1)&gt;0),"b.d.",_xlfn.MAXIFS('Exits'!$C$9:$C$608,'Exits'!$B$9:$B$608,'Trades'!A69))))</x:f>
      </x:c>
      <x:c r="F69" s="30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b.d.",IF(AND(O69&gt;0,SUMIFS('Exits'!$J$9:$J$608,'Exits'!$B$9:$B$608,'Trades'!A69)=O69),ROUND(SUMIFS('Exits'!$F$9:$F$608,'Exits'!$B$9:$B$608,'Trades'!A69),2),"b.d.")))</x:f>
      </x:c>
      <x:c r="G69" s="30" t="str">
        <x:f>IF(P69=0,"",IF(K69&lt;&gt;1,"b.d.",IF('Trades'!J69="NET",'Trades'!L69,ROUND(F69-'Trades'!M69-'Trades'!N69+'Trades'!O69,2))))</x:f>
      </x:c>
      <x:c r="H69" s="31" t="str">
        <x:f>IF(P69=0,"",IF(N69=1,G69/'Trades'!P69,"b.d."))</x:f>
      </x:c>
      <x:c r="I69" s="33" t="str">
        <x:f>IF(P69=0,"",IF(K69&lt;&gt;1,"Pozycja niezamknięta",IF(NOT(ISNUMBER('Trades'!P69)),"Brak lub błędne ryzyko: dodatnie, ≤ 1 000 000 000, do 2 miejsc po przecinku.",IF(OR('Trades'!P69&lt;=0,'Trades'!P69&gt;1000000000,ROUND('Trades'!P69,2)&lt;&gt;'Trades'!P69),"Brak lub błędne ryzyko: dodatnie, ≤ 1 000 000 000, do 2 miejsc po przecinku.",IF(AND('Trades'!Q69&lt;&gt;"PRICE",'Trades'!Q69&lt;&gt;"ALL_IN"),"Wybierz PRICE lub ALL_IN",IF('Trades'!Q69&lt;&gt;'Summary'!$K$4,"Wybrano inną podstawę","Zapisane"))))))</x:f>
      </x:c>
      <x:c r="J69" s="33" t="str">
        <x:f>IF(P69=0,"",IF('Summary'!$H$6="Sprawdź daty filtra","Sprawdź daty filtra",IF(L69=1,"Uwzględniona",IF(K69=1,"Poza okresem","Nieuwzględniona"))))</x:f>
      </x:c>
      <x:c r="K69" s="29" t="n">
        <x:f>IF(P69=0,0,IF('Trades'!I69="UNSUPPORTED",4,IF(C69&lt;&gt;"",3,IF('Trades'!I69="OPEN",2,1))))</x:f>
        <x:v>0</x:v>
      </x:c>
      <x:c r="L69" s="29" t="n">
        <x:f>IF(OR(K69&lt;&gt;1,'Summary'!$H$6="Sprawdź daty filtra"),0,IF(AND(OR('Summary'!$B$6="",E69&gt;='Summary'!$B$6),OR('Summary'!$E$6="",E69&lt;'Summary'!$E$6+1)),1,0))</x:f>
        <x:v>0</x:v>
      </x:c>
      <x:c r="M69" s="29" t="n">
        <x:f>IF(AND(L69=1,N69=1,'Trades'!Q69='Summary'!$K$4),1,0)</x:f>
        <x:v>0</x:v>
      </x:c>
      <x:c r="N69" s="29" t="n">
        <x:f>IF(K69&lt;&gt;1,0,IF(NOT(ISNUMBER('Trades'!P69)),0,IF(AND('Trades'!P69&gt;0,'Trades'!P69&lt;=1000000000,ROUND('Trades'!P69,2)='Trades'!P69,OR('Trades'!Q69="PRICE",'Trades'!Q69="ALL_IN")),1,0)))</x:f>
        <x:v>0</x:v>
      </x:c>
      <x:c r="O69" s="29" t="n">
        <x:f>IF(P69=0,0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0,COUNTIFS('Exits'!$B$9:$B$608,'Trades'!A69,'Exits'!$K$9:$K$608,1)))</x:f>
        <x:v>0</x:v>
      </x:c>
      <x:c r="P69" s="29" t="n">
        <x:f>IF(COUNTA('Trades'!A69:I69,'Trades'!K69:T69)=0,0,1)</x:f>
        <x:v>0</x:v>
      </x:c>
    </x:row>
    <x:row r="70" ht="52" customHeight="1">
      <x:c r="A70" s="29" t="str">
        <x:f>IF(P70=0,"",IF('Trades'!A70="","[Trades "&amp;ROW()&amp;"]",'Trades'!A70))</x:f>
      </x:c>
      <x:c r="B70" s="33" t="str">
        <x:f>IF(K70=0,"",CHOOSE(K70,"Zamknięta","Otwarta","Niepełna / błędna","Nieobsługiwana"))</x:f>
      </x:c>
      <x:c r="C70" s="33" t="str">
        <x:f>IF(P70=0,"",IF('Trades'!I70="UNSUPPORTED","Dobieranie / odwrócenia nie są obsługiwane",IF('Trades'!A70="","Podaj ID transakcji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ID: tekst zaczynający się od A–Z, do 64 znaków; bez *, ?, ~, =, &lt; i &gt;. Przykład: T-001.",IF(COUNTIFS('Trades'!$A$9:$A$208,'Trades'!A70)&lt;&gt;1,"ID transakcji się powtarza",IF('Trades'!B70="","Podaj instrument",IF(AND('Trades'!C70&lt;&gt;"LONG",'Trades'!C70&lt;&gt;"SHORT"),"Wybierz LONG lub SHORT",IF(NOT(ISNUMBER('Trades'!D70)),"Podaj prawidłowy czas otwarcia",IF(OR('Trades'!D70&lt;1,'Trades'!D70&gt;2958465),"Podaj prawidłowy czas otwarcia",IF(NOT(ISNUMBER('Trades'!E70)),"Podaj dodatnią początkową ilość",IF(OR('Trades'!E70&lt;=0,'Trades'!E70&gt;1000000,ROUND('Trades'!E70,8)&lt;&gt;'Trades'!E70),"Podaj dodatnią początkową ilość",IF('Trades'!F70="","Podaj jednostkę ilości",IF(AND('Trades'!I70&lt;&gt;"OPEN",'Trades'!I70&lt;&gt;"CLOSED"),"Wybierz OPEN lub CLOSED",IF(AND('Trades'!J70&lt;&gt;"NET",'Trades'!J70&lt;&gt;"GROSS"),"Wybierz NET lub GROSS",IF(COUNTIFS('Exits'!$B$9:$B$608,'Trades'!A70,'Exits'!$G$9:$G$608,-1)&gt;0,"Sprawdź powiązane wyjścia",IF(D70&gt;'Trades'!E70,"Zamknięta ilość przekracza początkową",IF(AND('Trades'!I70="OPEN",D70='Trades'!E70),"OPEN jest sprzeczne z zerową pozostałą ilością",IF('Trades'!I70="OPEN","",IF(O70=0,"Dodaj wyjście w Exits",IF(D70&lt;&gt;'Trades'!E70,"CLOSED wymaga zamknięcia całej ilości",IF(AND('Trades'!J70="NET",NOT(ISNUMBER('Trades'!L70))),"Podaj uzgodnione netto całej pozycji",IF(AND('Trades'!J70="NET",'Trades'!K70&lt;&gt;"YES"),"Potwierdź netto całej pozycji",IF(IF('Trades'!J70="NET",IF('Trades'!M70="",FALSE,IF(NOT(ISNUMBER('Trades'!M70)),TRUE,OR('Trades'!M70&lt;0,'Trades'!M70&gt;1000000000,ROUND('Trades'!M70,2)&lt;&gt;'Trades'!M70))),FALSE),"Kwoty: do 2 miejsc po przecinku; wartość bezwzględna wpisu ≤ 1 000 000 000.",IF(IF('Trades'!J70="NET",IF('Trades'!N70="",FALSE,IF(NOT(ISNUMBER('Trades'!N70)),TRUE,OR('Trades'!N70&lt;0,'Trades'!N70&gt;1000000000,ROUND('Trades'!N70,2)&lt;&gt;'Trades'!N70))),FALSE),"Kwoty: do 2 miejsc po przecinku; wartość bezwzględna wpisu ≤ 1 000 000 000.",IF(IF('Trades'!J70="NET",IF('Trades'!O70="",FALSE,IF(NOT(ISNUMBER('Trades'!O70)),TRUE,OR(ABS('Trades'!O70)&gt;1000000000,ROUND('Trades'!O70,2)&lt;&gt;'Trades'!O70))),FALSE),"Kwoty: do 2 miejsc po przecinku; wartość bezwzględna wpisu ≤ 1 000 000 000.",IF(AND('Trades'!J70="GROSS",NOT(ISNUMBER('Trades'!M70))),"Podaj prowizję, także zero",IF(AND('Trades'!J70="GROSS",'Trades'!M70&lt;0),"Prowizja nie może być ujemna",IF(AND('Trades'!J70="GROSS",NOT(ISNUMBER('Trades'!N70))),"Podaj pozostałe opłaty, także zero",IF(AND('Trades'!J70="GROSS",'Trades'!N70&lt;0),"Opłaty nie mogą być ujemne",IF(AND('Trades'!J70="GROSS",NOT(ISNUMBER('Trades'!O70))),"Podaj finansowanie ze znakiem, także zero",IF(AND('Trades'!J70="GROSS",NOT(ISNUMBER(F70))),"Podaj P&amp;L brutto każdego wyjścia",IF(IF('Trades'!J70="NET",OR(ABS('Trades'!L70)&gt;1000000000,ROUND('Trades'!L70,2)&lt;&gt;'Trades'!L70),FALSE),"Kwoty: do 2 miejsc po przecinku; wartość bezwzględna wpisu ≤ 1 000 000 000.",IF(IF('Trades'!J70="GROSS",OR(ABS('Trades'!M70)&gt;1000000000,ABS('Trades'!N70)&gt;1000000000,ABS('Trades'!O70)&gt;1000000000,ROUND('Trades'!M70,2)&lt;&gt;'Trades'!M70,ROUND('Trades'!N70,2)&lt;&gt;'Trades'!N70,ROUND('Trades'!O70,2)&lt;&gt;'Trades'!O70),FALSE),"Kwoty: do 2 miejsc po przecinku; wartość bezwzględna wpisu ≤ 1 000 000 000.",IF(AND('Trades'!G70&lt;&gt;"",OR(NOT(ISNUMBER('Trades'!G70)),'Trades'!G70&lt;=0)),"Podaj dodatnią cenę lub pozostaw puste",IF(AND('Trades'!H70&lt;&gt;"",OR(NOT(ISNUMBER('Trades'!H70)),'Trades'!H70&lt;=0)),"Podaj dodatnią cenę lub pozostaw puste","")))))))))))))))))))))))))))))))))))</x:f>
      </x:c>
      <x:c r="D70" s="31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b.d.",ROUND(SUMIFS('Exits'!$I$9:$I$608,'Exits'!$B$9:$B$608,'Trades'!A70),8)))</x:f>
      </x:c>
      <x:c r="E70" s="32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b.d.",IF(OR(O70=0,COUNTIFS('Exits'!$B$9:$B$608,'Trades'!A70,'Exits'!$G$9:$G$608,-1)&gt;0),"b.d.",_xlfn.MAXIFS('Exits'!$C$9:$C$608,'Exits'!$B$9:$B$608,'Trades'!A70))))</x:f>
      </x:c>
      <x:c r="F70" s="30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b.d.",IF(AND(O70&gt;0,SUMIFS('Exits'!$J$9:$J$608,'Exits'!$B$9:$B$608,'Trades'!A70)=O70),ROUND(SUMIFS('Exits'!$F$9:$F$608,'Exits'!$B$9:$B$608,'Trades'!A70),2),"b.d.")))</x:f>
      </x:c>
      <x:c r="G70" s="30" t="str">
        <x:f>IF(P70=0,"",IF(K70&lt;&gt;1,"b.d.",IF('Trades'!J70="NET",'Trades'!L70,ROUND(F70-'Trades'!M70-'Trades'!N70+'Trades'!O70,2))))</x:f>
      </x:c>
      <x:c r="H70" s="31" t="str">
        <x:f>IF(P70=0,"",IF(N70=1,G70/'Trades'!P70,"b.d."))</x:f>
      </x:c>
      <x:c r="I70" s="33" t="str">
        <x:f>IF(P70=0,"",IF(K70&lt;&gt;1,"Pozycja niezamknięta",IF(NOT(ISNUMBER('Trades'!P70)),"Brak lub błędne ryzyko: dodatnie, ≤ 1 000 000 000, do 2 miejsc po przecinku.",IF(OR('Trades'!P70&lt;=0,'Trades'!P70&gt;1000000000,ROUND('Trades'!P70,2)&lt;&gt;'Trades'!P70),"Brak lub błędne ryzyko: dodatnie, ≤ 1 000 000 000, do 2 miejsc po przecinku.",IF(AND('Trades'!Q70&lt;&gt;"PRICE",'Trades'!Q70&lt;&gt;"ALL_IN"),"Wybierz PRICE lub ALL_IN",IF('Trades'!Q70&lt;&gt;'Summary'!$K$4,"Wybrano inną podstawę","Zapisane"))))))</x:f>
      </x:c>
      <x:c r="J70" s="33" t="str">
        <x:f>IF(P70=0,"",IF('Summary'!$H$6="Sprawdź daty filtra","Sprawdź daty filtra",IF(L70=1,"Uwzględniona",IF(K70=1,"Poza okresem","Nieuwzględniona"))))</x:f>
      </x:c>
      <x:c r="K70" s="29" t="n">
        <x:f>IF(P70=0,0,IF('Trades'!I70="UNSUPPORTED",4,IF(C70&lt;&gt;"",3,IF('Trades'!I70="OPEN",2,1))))</x:f>
        <x:v>0</x:v>
      </x:c>
      <x:c r="L70" s="29" t="n">
        <x:f>IF(OR(K70&lt;&gt;1,'Summary'!$H$6="Sprawdź daty filtra"),0,IF(AND(OR('Summary'!$B$6="",E70&gt;='Summary'!$B$6),OR('Summary'!$E$6="",E70&lt;'Summary'!$E$6+1)),1,0))</x:f>
        <x:v>0</x:v>
      </x:c>
      <x:c r="M70" s="29" t="n">
        <x:f>IF(AND(L70=1,N70=1,'Trades'!Q70='Summary'!$K$4),1,0)</x:f>
        <x:v>0</x:v>
      </x:c>
      <x:c r="N70" s="29" t="n">
        <x:f>IF(K70&lt;&gt;1,0,IF(NOT(ISNUMBER('Trades'!P70)),0,IF(AND('Trades'!P70&gt;0,'Trades'!P70&lt;=1000000000,ROUND('Trades'!P70,2)='Trades'!P70,OR('Trades'!Q70="PRICE",'Trades'!Q70="ALL_IN")),1,0)))</x:f>
        <x:v>0</x:v>
      </x:c>
      <x:c r="O70" s="29" t="n">
        <x:f>IF(P70=0,0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0,COUNTIFS('Exits'!$B$9:$B$608,'Trades'!A70,'Exits'!$K$9:$K$608,1)))</x:f>
        <x:v>0</x:v>
      </x:c>
      <x:c r="P70" s="29" t="n">
        <x:f>IF(COUNTA('Trades'!A70:I70,'Trades'!K70:T70)=0,0,1)</x:f>
        <x:v>0</x:v>
      </x:c>
    </x:row>
    <x:row r="71" ht="52" customHeight="1">
      <x:c r="A71" s="29" t="str">
        <x:f>IF(P71=0,"",IF('Trades'!A71="","[Trades "&amp;ROW()&amp;"]",'Trades'!A71))</x:f>
      </x:c>
      <x:c r="B71" s="33" t="str">
        <x:f>IF(K71=0,"",CHOOSE(K71,"Zamknięta","Otwarta","Niepełna / błędna","Nieobsługiwana"))</x:f>
      </x:c>
      <x:c r="C71" s="33" t="str">
        <x:f>IF(P71=0,"",IF('Trades'!I71="UNSUPPORTED","Dobieranie / odwrócenia nie są obsługiwane",IF('Trades'!A71="","Podaj ID transakcji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ID: tekst zaczynający się od A–Z, do 64 znaków; bez *, ?, ~, =, &lt; i &gt;. Przykład: T-001.",IF(COUNTIFS('Trades'!$A$9:$A$208,'Trades'!A71)&lt;&gt;1,"ID transakcji się powtarza",IF('Trades'!B71="","Podaj instrument",IF(AND('Trades'!C71&lt;&gt;"LONG",'Trades'!C71&lt;&gt;"SHORT"),"Wybierz LONG lub SHORT",IF(NOT(ISNUMBER('Trades'!D71)),"Podaj prawidłowy czas otwarcia",IF(OR('Trades'!D71&lt;1,'Trades'!D71&gt;2958465),"Podaj prawidłowy czas otwarcia",IF(NOT(ISNUMBER('Trades'!E71)),"Podaj dodatnią początkową ilość",IF(OR('Trades'!E71&lt;=0,'Trades'!E71&gt;1000000,ROUND('Trades'!E71,8)&lt;&gt;'Trades'!E71),"Podaj dodatnią początkową ilość",IF('Trades'!F71="","Podaj jednostkę ilości",IF(AND('Trades'!I71&lt;&gt;"OPEN",'Trades'!I71&lt;&gt;"CLOSED"),"Wybierz OPEN lub CLOSED",IF(AND('Trades'!J71&lt;&gt;"NET",'Trades'!J71&lt;&gt;"GROSS"),"Wybierz NET lub GROSS",IF(COUNTIFS('Exits'!$B$9:$B$608,'Trades'!A71,'Exits'!$G$9:$G$608,-1)&gt;0,"Sprawdź powiązane wyjścia",IF(D71&gt;'Trades'!E71,"Zamknięta ilość przekracza początkową",IF(AND('Trades'!I71="OPEN",D71='Trades'!E71),"OPEN jest sprzeczne z zerową pozostałą ilością",IF('Trades'!I71="OPEN","",IF(O71=0,"Dodaj wyjście w Exits",IF(D71&lt;&gt;'Trades'!E71,"CLOSED wymaga zamknięcia całej ilości",IF(AND('Trades'!J71="NET",NOT(ISNUMBER('Trades'!L71))),"Podaj uzgodnione netto całej pozycji",IF(AND('Trades'!J71="NET",'Trades'!K71&lt;&gt;"YES"),"Potwierdź netto całej pozycji",IF(IF('Trades'!J71="NET",IF('Trades'!M71="",FALSE,IF(NOT(ISNUMBER('Trades'!M71)),TRUE,OR('Trades'!M71&lt;0,'Trades'!M71&gt;1000000000,ROUND('Trades'!M71,2)&lt;&gt;'Trades'!M71))),FALSE),"Kwoty: do 2 miejsc po przecinku; wartość bezwzględna wpisu ≤ 1 000 000 000.",IF(IF('Trades'!J71="NET",IF('Trades'!N71="",FALSE,IF(NOT(ISNUMBER('Trades'!N71)),TRUE,OR('Trades'!N71&lt;0,'Trades'!N71&gt;1000000000,ROUND('Trades'!N71,2)&lt;&gt;'Trades'!N71))),FALSE),"Kwoty: do 2 miejsc po przecinku; wartość bezwzględna wpisu ≤ 1 000 000 000.",IF(IF('Trades'!J71="NET",IF('Trades'!O71="",FALSE,IF(NOT(ISNUMBER('Trades'!O71)),TRUE,OR(ABS('Trades'!O71)&gt;1000000000,ROUND('Trades'!O71,2)&lt;&gt;'Trades'!O71))),FALSE),"Kwoty: do 2 miejsc po przecinku; wartość bezwzględna wpisu ≤ 1 000 000 000.",IF(AND('Trades'!J71="GROSS",NOT(ISNUMBER('Trades'!M71))),"Podaj prowizję, także zero",IF(AND('Trades'!J71="GROSS",'Trades'!M71&lt;0),"Prowizja nie może być ujemna",IF(AND('Trades'!J71="GROSS",NOT(ISNUMBER('Trades'!N71))),"Podaj pozostałe opłaty, także zero",IF(AND('Trades'!J71="GROSS",'Trades'!N71&lt;0),"Opłaty nie mogą być ujemne",IF(AND('Trades'!J71="GROSS",NOT(ISNUMBER('Trades'!O71))),"Podaj finansowanie ze znakiem, także zero",IF(AND('Trades'!J71="GROSS",NOT(ISNUMBER(F71))),"Podaj P&amp;L brutto każdego wyjścia",IF(IF('Trades'!J71="NET",OR(ABS('Trades'!L71)&gt;1000000000,ROUND('Trades'!L71,2)&lt;&gt;'Trades'!L71),FALSE),"Kwoty: do 2 miejsc po przecinku; wartość bezwzględna wpisu ≤ 1 000 000 000.",IF(IF('Trades'!J71="GROSS",OR(ABS('Trades'!M71)&gt;1000000000,ABS('Trades'!N71)&gt;1000000000,ABS('Trades'!O71)&gt;1000000000,ROUND('Trades'!M71,2)&lt;&gt;'Trades'!M71,ROUND('Trades'!N71,2)&lt;&gt;'Trades'!N71,ROUND('Trades'!O71,2)&lt;&gt;'Trades'!O71),FALSE),"Kwoty: do 2 miejsc po przecinku; wartość bezwzględna wpisu ≤ 1 000 000 000.",IF(AND('Trades'!G71&lt;&gt;"",OR(NOT(ISNUMBER('Trades'!G71)),'Trades'!G71&lt;=0)),"Podaj dodatnią cenę lub pozostaw puste",IF(AND('Trades'!H71&lt;&gt;"",OR(NOT(ISNUMBER('Trades'!H71)),'Trades'!H71&lt;=0)),"Podaj dodatnią cenę lub pozostaw puste","")))))))))))))))))))))))))))))))))))</x:f>
      </x:c>
      <x:c r="D71" s="31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b.d.",ROUND(SUMIFS('Exits'!$I$9:$I$608,'Exits'!$B$9:$B$608,'Trades'!A71),8)))</x:f>
      </x:c>
      <x:c r="E71" s="32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b.d.",IF(OR(O71=0,COUNTIFS('Exits'!$B$9:$B$608,'Trades'!A71,'Exits'!$G$9:$G$608,-1)&gt;0),"b.d.",_xlfn.MAXIFS('Exits'!$C$9:$C$608,'Exits'!$B$9:$B$608,'Trades'!A71))))</x:f>
      </x:c>
      <x:c r="F71" s="30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b.d.",IF(AND(O71&gt;0,SUMIFS('Exits'!$J$9:$J$608,'Exits'!$B$9:$B$608,'Trades'!A71)=O71),ROUND(SUMIFS('Exits'!$F$9:$F$608,'Exits'!$B$9:$B$608,'Trades'!A71),2),"b.d.")))</x:f>
      </x:c>
      <x:c r="G71" s="30" t="str">
        <x:f>IF(P71=0,"",IF(K71&lt;&gt;1,"b.d.",IF('Trades'!J71="NET",'Trades'!L71,ROUND(F71-'Trades'!M71-'Trades'!N71+'Trades'!O71,2))))</x:f>
      </x:c>
      <x:c r="H71" s="31" t="str">
        <x:f>IF(P71=0,"",IF(N71=1,G71/'Trades'!P71,"b.d."))</x:f>
      </x:c>
      <x:c r="I71" s="33" t="str">
        <x:f>IF(P71=0,"",IF(K71&lt;&gt;1,"Pozycja niezamknięta",IF(NOT(ISNUMBER('Trades'!P71)),"Brak lub błędne ryzyko: dodatnie, ≤ 1 000 000 000, do 2 miejsc po przecinku.",IF(OR('Trades'!P71&lt;=0,'Trades'!P71&gt;1000000000,ROUND('Trades'!P71,2)&lt;&gt;'Trades'!P71),"Brak lub błędne ryzyko: dodatnie, ≤ 1 000 000 000, do 2 miejsc po przecinku.",IF(AND('Trades'!Q71&lt;&gt;"PRICE",'Trades'!Q71&lt;&gt;"ALL_IN"),"Wybierz PRICE lub ALL_IN",IF('Trades'!Q71&lt;&gt;'Summary'!$K$4,"Wybrano inną podstawę","Zapisane"))))))</x:f>
      </x:c>
      <x:c r="J71" s="33" t="str">
        <x:f>IF(P71=0,"",IF('Summary'!$H$6="Sprawdź daty filtra","Sprawdź daty filtra",IF(L71=1,"Uwzględniona",IF(K71=1,"Poza okresem","Nieuwzględniona"))))</x:f>
      </x:c>
      <x:c r="K71" s="29" t="n">
        <x:f>IF(P71=0,0,IF('Trades'!I71="UNSUPPORTED",4,IF(C71&lt;&gt;"",3,IF('Trades'!I71="OPEN",2,1))))</x:f>
        <x:v>0</x:v>
      </x:c>
      <x:c r="L71" s="29" t="n">
        <x:f>IF(OR(K71&lt;&gt;1,'Summary'!$H$6="Sprawdź daty filtra"),0,IF(AND(OR('Summary'!$B$6="",E71&gt;='Summary'!$B$6),OR('Summary'!$E$6="",E71&lt;'Summary'!$E$6+1)),1,0))</x:f>
        <x:v>0</x:v>
      </x:c>
      <x:c r="M71" s="29" t="n">
        <x:f>IF(AND(L71=1,N71=1,'Trades'!Q71='Summary'!$K$4),1,0)</x:f>
        <x:v>0</x:v>
      </x:c>
      <x:c r="N71" s="29" t="n">
        <x:f>IF(K71&lt;&gt;1,0,IF(NOT(ISNUMBER('Trades'!P71)),0,IF(AND('Trades'!P71&gt;0,'Trades'!P71&lt;=1000000000,ROUND('Trades'!P71,2)='Trades'!P71,OR('Trades'!Q71="PRICE",'Trades'!Q71="ALL_IN")),1,0)))</x:f>
        <x:v>0</x:v>
      </x:c>
      <x:c r="O71" s="29" t="n">
        <x:f>IF(P71=0,0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0,COUNTIFS('Exits'!$B$9:$B$608,'Trades'!A71,'Exits'!$K$9:$K$608,1)))</x:f>
        <x:v>0</x:v>
      </x:c>
      <x:c r="P71" s="29" t="n">
        <x:f>IF(COUNTA('Trades'!A71:I71,'Trades'!K71:T71)=0,0,1)</x:f>
        <x:v>0</x:v>
      </x:c>
    </x:row>
    <x:row r="72" ht="52" customHeight="1">
      <x:c r="A72" s="29" t="str">
        <x:f>IF(P72=0,"",IF('Trades'!A72="","[Trades "&amp;ROW()&amp;"]",'Trades'!A72))</x:f>
      </x:c>
      <x:c r="B72" s="33" t="str">
        <x:f>IF(K72=0,"",CHOOSE(K72,"Zamknięta","Otwarta","Niepełna / błędna","Nieobsługiwana"))</x:f>
      </x:c>
      <x:c r="C72" s="33" t="str">
        <x:f>IF(P72=0,"",IF('Trades'!I72="UNSUPPORTED","Dobieranie / odwrócenia nie są obsługiwane",IF('Trades'!A72="","Podaj ID transakcji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ID: tekst zaczynający się od A–Z, do 64 znaków; bez *, ?, ~, =, &lt; i &gt;. Przykład: T-001.",IF(COUNTIFS('Trades'!$A$9:$A$208,'Trades'!A72)&lt;&gt;1,"ID transakcji się powtarza",IF('Trades'!B72="","Podaj instrument",IF(AND('Trades'!C72&lt;&gt;"LONG",'Trades'!C72&lt;&gt;"SHORT"),"Wybierz LONG lub SHORT",IF(NOT(ISNUMBER('Trades'!D72)),"Podaj prawidłowy czas otwarcia",IF(OR('Trades'!D72&lt;1,'Trades'!D72&gt;2958465),"Podaj prawidłowy czas otwarcia",IF(NOT(ISNUMBER('Trades'!E72)),"Podaj dodatnią początkową ilość",IF(OR('Trades'!E72&lt;=0,'Trades'!E72&gt;1000000,ROUND('Trades'!E72,8)&lt;&gt;'Trades'!E72),"Podaj dodatnią początkową ilość",IF('Trades'!F72="","Podaj jednostkę ilości",IF(AND('Trades'!I72&lt;&gt;"OPEN",'Trades'!I72&lt;&gt;"CLOSED"),"Wybierz OPEN lub CLOSED",IF(AND('Trades'!J72&lt;&gt;"NET",'Trades'!J72&lt;&gt;"GROSS"),"Wybierz NET lub GROSS",IF(COUNTIFS('Exits'!$B$9:$B$608,'Trades'!A72,'Exits'!$G$9:$G$608,-1)&gt;0,"Sprawdź powiązane wyjścia",IF(D72&gt;'Trades'!E72,"Zamknięta ilość przekracza początkową",IF(AND('Trades'!I72="OPEN",D72='Trades'!E72),"OPEN jest sprzeczne z zerową pozostałą ilością",IF('Trades'!I72="OPEN","",IF(O72=0,"Dodaj wyjście w Exits",IF(D72&lt;&gt;'Trades'!E72,"CLOSED wymaga zamknięcia całej ilości",IF(AND('Trades'!J72="NET",NOT(ISNUMBER('Trades'!L72))),"Podaj uzgodnione netto całej pozycji",IF(AND('Trades'!J72="NET",'Trades'!K72&lt;&gt;"YES"),"Potwierdź netto całej pozycji",IF(IF('Trades'!J72="NET",IF('Trades'!M72="",FALSE,IF(NOT(ISNUMBER('Trades'!M72)),TRUE,OR('Trades'!M72&lt;0,'Trades'!M72&gt;1000000000,ROUND('Trades'!M72,2)&lt;&gt;'Trades'!M72))),FALSE),"Kwoty: do 2 miejsc po przecinku; wartość bezwzględna wpisu ≤ 1 000 000 000.",IF(IF('Trades'!J72="NET",IF('Trades'!N72="",FALSE,IF(NOT(ISNUMBER('Trades'!N72)),TRUE,OR('Trades'!N72&lt;0,'Trades'!N72&gt;1000000000,ROUND('Trades'!N72,2)&lt;&gt;'Trades'!N72))),FALSE),"Kwoty: do 2 miejsc po przecinku; wartość bezwzględna wpisu ≤ 1 000 000 000.",IF(IF('Trades'!J72="NET",IF('Trades'!O72="",FALSE,IF(NOT(ISNUMBER('Trades'!O72)),TRUE,OR(ABS('Trades'!O72)&gt;1000000000,ROUND('Trades'!O72,2)&lt;&gt;'Trades'!O72))),FALSE),"Kwoty: do 2 miejsc po przecinku; wartość bezwzględna wpisu ≤ 1 000 000 000.",IF(AND('Trades'!J72="GROSS",NOT(ISNUMBER('Trades'!M72))),"Podaj prowizję, także zero",IF(AND('Trades'!J72="GROSS",'Trades'!M72&lt;0),"Prowizja nie może być ujemna",IF(AND('Trades'!J72="GROSS",NOT(ISNUMBER('Trades'!N72))),"Podaj pozostałe opłaty, także zero",IF(AND('Trades'!J72="GROSS",'Trades'!N72&lt;0),"Opłaty nie mogą być ujemne",IF(AND('Trades'!J72="GROSS",NOT(ISNUMBER('Trades'!O72))),"Podaj finansowanie ze znakiem, także zero",IF(AND('Trades'!J72="GROSS",NOT(ISNUMBER(F72))),"Podaj P&amp;L brutto każdego wyjścia",IF(IF('Trades'!J72="NET",OR(ABS('Trades'!L72)&gt;1000000000,ROUND('Trades'!L72,2)&lt;&gt;'Trades'!L72),FALSE),"Kwoty: do 2 miejsc po przecinku; wartość bezwzględna wpisu ≤ 1 000 000 000.",IF(IF('Trades'!J72="GROSS",OR(ABS('Trades'!M72)&gt;1000000000,ABS('Trades'!N72)&gt;1000000000,ABS('Trades'!O72)&gt;1000000000,ROUND('Trades'!M72,2)&lt;&gt;'Trades'!M72,ROUND('Trades'!N72,2)&lt;&gt;'Trades'!N72,ROUND('Trades'!O72,2)&lt;&gt;'Trades'!O72),FALSE),"Kwoty: do 2 miejsc po przecinku; wartość bezwzględna wpisu ≤ 1 000 000 000.",IF(AND('Trades'!G72&lt;&gt;"",OR(NOT(ISNUMBER('Trades'!G72)),'Trades'!G72&lt;=0)),"Podaj dodatnią cenę lub pozostaw puste",IF(AND('Trades'!H72&lt;&gt;"",OR(NOT(ISNUMBER('Trades'!H72)),'Trades'!H72&lt;=0)),"Podaj dodatnią cenę lub pozostaw puste","")))))))))))))))))))))))))))))))))))</x:f>
      </x:c>
      <x:c r="D72" s="31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b.d.",ROUND(SUMIFS('Exits'!$I$9:$I$608,'Exits'!$B$9:$B$608,'Trades'!A72),8)))</x:f>
      </x:c>
      <x:c r="E72" s="32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b.d.",IF(OR(O72=0,COUNTIFS('Exits'!$B$9:$B$608,'Trades'!A72,'Exits'!$G$9:$G$608,-1)&gt;0),"b.d.",_xlfn.MAXIFS('Exits'!$C$9:$C$608,'Exits'!$B$9:$B$608,'Trades'!A72))))</x:f>
      </x:c>
      <x:c r="F72" s="30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b.d.",IF(AND(O72&gt;0,SUMIFS('Exits'!$J$9:$J$608,'Exits'!$B$9:$B$608,'Trades'!A72)=O72),ROUND(SUMIFS('Exits'!$F$9:$F$608,'Exits'!$B$9:$B$608,'Trades'!A72),2),"b.d.")))</x:f>
      </x:c>
      <x:c r="G72" s="30" t="str">
        <x:f>IF(P72=0,"",IF(K72&lt;&gt;1,"b.d.",IF('Trades'!J72="NET",'Trades'!L72,ROUND(F72-'Trades'!M72-'Trades'!N72+'Trades'!O72,2))))</x:f>
      </x:c>
      <x:c r="H72" s="31" t="str">
        <x:f>IF(P72=0,"",IF(N72=1,G72/'Trades'!P72,"b.d."))</x:f>
      </x:c>
      <x:c r="I72" s="33" t="str">
        <x:f>IF(P72=0,"",IF(K72&lt;&gt;1,"Pozycja niezamknięta",IF(NOT(ISNUMBER('Trades'!P72)),"Brak lub błędne ryzyko: dodatnie, ≤ 1 000 000 000, do 2 miejsc po przecinku.",IF(OR('Trades'!P72&lt;=0,'Trades'!P72&gt;1000000000,ROUND('Trades'!P72,2)&lt;&gt;'Trades'!P72),"Brak lub błędne ryzyko: dodatnie, ≤ 1 000 000 000, do 2 miejsc po przecinku.",IF(AND('Trades'!Q72&lt;&gt;"PRICE",'Trades'!Q72&lt;&gt;"ALL_IN"),"Wybierz PRICE lub ALL_IN",IF('Trades'!Q72&lt;&gt;'Summary'!$K$4,"Wybrano inną podstawę","Zapisane"))))))</x:f>
      </x:c>
      <x:c r="J72" s="33" t="str">
        <x:f>IF(P72=0,"",IF('Summary'!$H$6="Sprawdź daty filtra","Sprawdź daty filtra",IF(L72=1,"Uwzględniona",IF(K72=1,"Poza okresem","Nieuwzględniona"))))</x:f>
      </x:c>
      <x:c r="K72" s="29" t="n">
        <x:f>IF(P72=0,0,IF('Trades'!I72="UNSUPPORTED",4,IF(C72&lt;&gt;"",3,IF('Trades'!I72="OPEN",2,1))))</x:f>
        <x:v>0</x:v>
      </x:c>
      <x:c r="L72" s="29" t="n">
        <x:f>IF(OR(K72&lt;&gt;1,'Summary'!$H$6="Sprawdź daty filtra"),0,IF(AND(OR('Summary'!$B$6="",E72&gt;='Summary'!$B$6),OR('Summary'!$E$6="",E72&lt;'Summary'!$E$6+1)),1,0))</x:f>
        <x:v>0</x:v>
      </x:c>
      <x:c r="M72" s="29" t="n">
        <x:f>IF(AND(L72=1,N72=1,'Trades'!Q72='Summary'!$K$4),1,0)</x:f>
        <x:v>0</x:v>
      </x:c>
      <x:c r="N72" s="29" t="n">
        <x:f>IF(K72&lt;&gt;1,0,IF(NOT(ISNUMBER('Trades'!P72)),0,IF(AND('Trades'!P72&gt;0,'Trades'!P72&lt;=1000000000,ROUND('Trades'!P72,2)='Trades'!P72,OR('Trades'!Q72="PRICE",'Trades'!Q72="ALL_IN")),1,0)))</x:f>
        <x:v>0</x:v>
      </x:c>
      <x:c r="O72" s="29" t="n">
        <x:f>IF(P72=0,0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0,COUNTIFS('Exits'!$B$9:$B$608,'Trades'!A72,'Exits'!$K$9:$K$608,1)))</x:f>
        <x:v>0</x:v>
      </x:c>
      <x:c r="P72" s="29" t="n">
        <x:f>IF(COUNTA('Trades'!A72:I72,'Trades'!K72:T72)=0,0,1)</x:f>
        <x:v>0</x:v>
      </x:c>
    </x:row>
    <x:row r="73" ht="52" customHeight="1">
      <x:c r="A73" s="29" t="str">
        <x:f>IF(P73=0,"",IF('Trades'!A73="","[Trades "&amp;ROW()&amp;"]",'Trades'!A73))</x:f>
      </x:c>
      <x:c r="B73" s="33" t="str">
        <x:f>IF(K73=0,"",CHOOSE(K73,"Zamknięta","Otwarta","Niepełna / błędna","Nieobsługiwana"))</x:f>
      </x:c>
      <x:c r="C73" s="33" t="str">
        <x:f>IF(P73=0,"",IF('Trades'!I73="UNSUPPORTED","Dobieranie / odwrócenia nie są obsługiwane",IF('Trades'!A73="","Podaj ID transakcji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ID: tekst zaczynający się od A–Z, do 64 znaków; bez *, ?, ~, =, &lt; i &gt;. Przykład: T-001.",IF(COUNTIFS('Trades'!$A$9:$A$208,'Trades'!A73)&lt;&gt;1,"ID transakcji się powtarza",IF('Trades'!B73="","Podaj instrument",IF(AND('Trades'!C73&lt;&gt;"LONG",'Trades'!C73&lt;&gt;"SHORT"),"Wybierz LONG lub SHORT",IF(NOT(ISNUMBER('Trades'!D73)),"Podaj prawidłowy czas otwarcia",IF(OR('Trades'!D73&lt;1,'Trades'!D73&gt;2958465),"Podaj prawidłowy czas otwarcia",IF(NOT(ISNUMBER('Trades'!E73)),"Podaj dodatnią początkową ilość",IF(OR('Trades'!E73&lt;=0,'Trades'!E73&gt;1000000,ROUND('Trades'!E73,8)&lt;&gt;'Trades'!E73),"Podaj dodatnią początkową ilość",IF('Trades'!F73="","Podaj jednostkę ilości",IF(AND('Trades'!I73&lt;&gt;"OPEN",'Trades'!I73&lt;&gt;"CLOSED"),"Wybierz OPEN lub CLOSED",IF(AND('Trades'!J73&lt;&gt;"NET",'Trades'!J73&lt;&gt;"GROSS"),"Wybierz NET lub GROSS",IF(COUNTIFS('Exits'!$B$9:$B$608,'Trades'!A73,'Exits'!$G$9:$G$608,-1)&gt;0,"Sprawdź powiązane wyjścia",IF(D73&gt;'Trades'!E73,"Zamknięta ilość przekracza początkową",IF(AND('Trades'!I73="OPEN",D73='Trades'!E73),"OPEN jest sprzeczne z zerową pozostałą ilością",IF('Trades'!I73="OPEN","",IF(O73=0,"Dodaj wyjście w Exits",IF(D73&lt;&gt;'Trades'!E73,"CLOSED wymaga zamknięcia całej ilości",IF(AND('Trades'!J73="NET",NOT(ISNUMBER('Trades'!L73))),"Podaj uzgodnione netto całej pozycji",IF(AND('Trades'!J73="NET",'Trades'!K73&lt;&gt;"YES"),"Potwierdź netto całej pozycji",IF(IF('Trades'!J73="NET",IF('Trades'!M73="",FALSE,IF(NOT(ISNUMBER('Trades'!M73)),TRUE,OR('Trades'!M73&lt;0,'Trades'!M73&gt;1000000000,ROUND('Trades'!M73,2)&lt;&gt;'Trades'!M73))),FALSE),"Kwoty: do 2 miejsc po przecinku; wartość bezwzględna wpisu ≤ 1 000 000 000.",IF(IF('Trades'!J73="NET",IF('Trades'!N73="",FALSE,IF(NOT(ISNUMBER('Trades'!N73)),TRUE,OR('Trades'!N73&lt;0,'Trades'!N73&gt;1000000000,ROUND('Trades'!N73,2)&lt;&gt;'Trades'!N73))),FALSE),"Kwoty: do 2 miejsc po przecinku; wartość bezwzględna wpisu ≤ 1 000 000 000.",IF(IF('Trades'!J73="NET",IF('Trades'!O73="",FALSE,IF(NOT(ISNUMBER('Trades'!O73)),TRUE,OR(ABS('Trades'!O73)&gt;1000000000,ROUND('Trades'!O73,2)&lt;&gt;'Trades'!O73))),FALSE),"Kwoty: do 2 miejsc po przecinku; wartość bezwzględna wpisu ≤ 1 000 000 000.",IF(AND('Trades'!J73="GROSS",NOT(ISNUMBER('Trades'!M73))),"Podaj prowizję, także zero",IF(AND('Trades'!J73="GROSS",'Trades'!M73&lt;0),"Prowizja nie może być ujemna",IF(AND('Trades'!J73="GROSS",NOT(ISNUMBER('Trades'!N73))),"Podaj pozostałe opłaty, także zero",IF(AND('Trades'!J73="GROSS",'Trades'!N73&lt;0),"Opłaty nie mogą być ujemne",IF(AND('Trades'!J73="GROSS",NOT(ISNUMBER('Trades'!O73))),"Podaj finansowanie ze znakiem, także zero",IF(AND('Trades'!J73="GROSS",NOT(ISNUMBER(F73))),"Podaj P&amp;L brutto każdego wyjścia",IF(IF('Trades'!J73="NET",OR(ABS('Trades'!L73)&gt;1000000000,ROUND('Trades'!L73,2)&lt;&gt;'Trades'!L73),FALSE),"Kwoty: do 2 miejsc po przecinku; wartość bezwzględna wpisu ≤ 1 000 000 000.",IF(IF('Trades'!J73="GROSS",OR(ABS('Trades'!M73)&gt;1000000000,ABS('Trades'!N73)&gt;1000000000,ABS('Trades'!O73)&gt;1000000000,ROUND('Trades'!M73,2)&lt;&gt;'Trades'!M73,ROUND('Trades'!N73,2)&lt;&gt;'Trades'!N73,ROUND('Trades'!O73,2)&lt;&gt;'Trades'!O73),FALSE),"Kwoty: do 2 miejsc po przecinku; wartość bezwzględna wpisu ≤ 1 000 000 000.",IF(AND('Trades'!G73&lt;&gt;"",OR(NOT(ISNUMBER('Trades'!G73)),'Trades'!G73&lt;=0)),"Podaj dodatnią cenę lub pozostaw puste",IF(AND('Trades'!H73&lt;&gt;"",OR(NOT(ISNUMBER('Trades'!H73)),'Trades'!H73&lt;=0)),"Podaj dodatnią cenę lub pozostaw puste","")))))))))))))))))))))))))))))))))))</x:f>
      </x:c>
      <x:c r="D73" s="31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b.d.",ROUND(SUMIFS('Exits'!$I$9:$I$608,'Exits'!$B$9:$B$608,'Trades'!A73),8)))</x:f>
      </x:c>
      <x:c r="E73" s="32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b.d.",IF(OR(O73=0,COUNTIFS('Exits'!$B$9:$B$608,'Trades'!A73,'Exits'!$G$9:$G$608,-1)&gt;0),"b.d.",_xlfn.MAXIFS('Exits'!$C$9:$C$608,'Exits'!$B$9:$B$608,'Trades'!A73))))</x:f>
      </x:c>
      <x:c r="F73" s="30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b.d.",IF(AND(O73&gt;0,SUMIFS('Exits'!$J$9:$J$608,'Exits'!$B$9:$B$608,'Trades'!A73)=O73),ROUND(SUMIFS('Exits'!$F$9:$F$608,'Exits'!$B$9:$B$608,'Trades'!A73),2),"b.d.")))</x:f>
      </x:c>
      <x:c r="G73" s="30" t="str">
        <x:f>IF(P73=0,"",IF(K73&lt;&gt;1,"b.d.",IF('Trades'!J73="NET",'Trades'!L73,ROUND(F73-'Trades'!M73-'Trades'!N73+'Trades'!O73,2))))</x:f>
      </x:c>
      <x:c r="H73" s="31" t="str">
        <x:f>IF(P73=0,"",IF(N73=1,G73/'Trades'!P73,"b.d."))</x:f>
      </x:c>
      <x:c r="I73" s="33" t="str">
        <x:f>IF(P73=0,"",IF(K73&lt;&gt;1,"Pozycja niezamknięta",IF(NOT(ISNUMBER('Trades'!P73)),"Brak lub błędne ryzyko: dodatnie, ≤ 1 000 000 000, do 2 miejsc po przecinku.",IF(OR('Trades'!P73&lt;=0,'Trades'!P73&gt;1000000000,ROUND('Trades'!P73,2)&lt;&gt;'Trades'!P73),"Brak lub błędne ryzyko: dodatnie, ≤ 1 000 000 000, do 2 miejsc po przecinku.",IF(AND('Trades'!Q73&lt;&gt;"PRICE",'Trades'!Q73&lt;&gt;"ALL_IN"),"Wybierz PRICE lub ALL_IN",IF('Trades'!Q73&lt;&gt;'Summary'!$K$4,"Wybrano inną podstawę","Zapisane"))))))</x:f>
      </x:c>
      <x:c r="J73" s="33" t="str">
        <x:f>IF(P73=0,"",IF('Summary'!$H$6="Sprawdź daty filtra","Sprawdź daty filtra",IF(L73=1,"Uwzględniona",IF(K73=1,"Poza okresem","Nieuwzględniona"))))</x:f>
      </x:c>
      <x:c r="K73" s="29" t="n">
        <x:f>IF(P73=0,0,IF('Trades'!I73="UNSUPPORTED",4,IF(C73&lt;&gt;"",3,IF('Trades'!I73="OPEN",2,1))))</x:f>
        <x:v>0</x:v>
      </x:c>
      <x:c r="L73" s="29" t="n">
        <x:f>IF(OR(K73&lt;&gt;1,'Summary'!$H$6="Sprawdź daty filtra"),0,IF(AND(OR('Summary'!$B$6="",E73&gt;='Summary'!$B$6),OR('Summary'!$E$6="",E73&lt;'Summary'!$E$6+1)),1,0))</x:f>
        <x:v>0</x:v>
      </x:c>
      <x:c r="M73" s="29" t="n">
        <x:f>IF(AND(L73=1,N73=1,'Trades'!Q73='Summary'!$K$4),1,0)</x:f>
        <x:v>0</x:v>
      </x:c>
      <x:c r="N73" s="29" t="n">
        <x:f>IF(K73&lt;&gt;1,0,IF(NOT(ISNUMBER('Trades'!P73)),0,IF(AND('Trades'!P73&gt;0,'Trades'!P73&lt;=1000000000,ROUND('Trades'!P73,2)='Trades'!P73,OR('Trades'!Q73="PRICE",'Trades'!Q73="ALL_IN")),1,0)))</x:f>
        <x:v>0</x:v>
      </x:c>
      <x:c r="O73" s="29" t="n">
        <x:f>IF(P73=0,0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0,COUNTIFS('Exits'!$B$9:$B$608,'Trades'!A73,'Exits'!$K$9:$K$608,1)))</x:f>
        <x:v>0</x:v>
      </x:c>
      <x:c r="P73" s="29" t="n">
        <x:f>IF(COUNTA('Trades'!A73:I73,'Trades'!K73:T73)=0,0,1)</x:f>
        <x:v>0</x:v>
      </x:c>
    </x:row>
    <x:row r="74" ht="52" customHeight="1">
      <x:c r="A74" s="29" t="str">
        <x:f>IF(P74=0,"",IF('Trades'!A74="","[Trades "&amp;ROW()&amp;"]",'Trades'!A74))</x:f>
      </x:c>
      <x:c r="B74" s="33" t="str">
        <x:f>IF(K74=0,"",CHOOSE(K74,"Zamknięta","Otwarta","Niepełna / błędna","Nieobsługiwana"))</x:f>
      </x:c>
      <x:c r="C74" s="33" t="str">
        <x:f>IF(P74=0,"",IF('Trades'!I74="UNSUPPORTED","Dobieranie / odwrócenia nie są obsługiwane",IF('Trades'!A74="","Podaj ID transakcji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ID: tekst zaczynający się od A–Z, do 64 znaków; bez *, ?, ~, =, &lt; i &gt;. Przykład: T-001.",IF(COUNTIFS('Trades'!$A$9:$A$208,'Trades'!A74)&lt;&gt;1,"ID transakcji się powtarza",IF('Trades'!B74="","Podaj instrument",IF(AND('Trades'!C74&lt;&gt;"LONG",'Trades'!C74&lt;&gt;"SHORT"),"Wybierz LONG lub SHORT",IF(NOT(ISNUMBER('Trades'!D74)),"Podaj prawidłowy czas otwarcia",IF(OR('Trades'!D74&lt;1,'Trades'!D74&gt;2958465),"Podaj prawidłowy czas otwarcia",IF(NOT(ISNUMBER('Trades'!E74)),"Podaj dodatnią początkową ilość",IF(OR('Trades'!E74&lt;=0,'Trades'!E74&gt;1000000,ROUND('Trades'!E74,8)&lt;&gt;'Trades'!E74),"Podaj dodatnią początkową ilość",IF('Trades'!F74="","Podaj jednostkę ilości",IF(AND('Trades'!I74&lt;&gt;"OPEN",'Trades'!I74&lt;&gt;"CLOSED"),"Wybierz OPEN lub CLOSED",IF(AND('Trades'!J74&lt;&gt;"NET",'Trades'!J74&lt;&gt;"GROSS"),"Wybierz NET lub GROSS",IF(COUNTIFS('Exits'!$B$9:$B$608,'Trades'!A74,'Exits'!$G$9:$G$608,-1)&gt;0,"Sprawdź powiązane wyjścia",IF(D74&gt;'Trades'!E74,"Zamknięta ilość przekracza początkową",IF(AND('Trades'!I74="OPEN",D74='Trades'!E74),"OPEN jest sprzeczne z zerową pozostałą ilością",IF('Trades'!I74="OPEN","",IF(O74=0,"Dodaj wyjście w Exits",IF(D74&lt;&gt;'Trades'!E74,"CLOSED wymaga zamknięcia całej ilości",IF(AND('Trades'!J74="NET",NOT(ISNUMBER('Trades'!L74))),"Podaj uzgodnione netto całej pozycji",IF(AND('Trades'!J74="NET",'Trades'!K74&lt;&gt;"YES"),"Potwierdź netto całej pozycji",IF(IF('Trades'!J74="NET",IF('Trades'!M74="",FALSE,IF(NOT(ISNUMBER('Trades'!M74)),TRUE,OR('Trades'!M74&lt;0,'Trades'!M74&gt;1000000000,ROUND('Trades'!M74,2)&lt;&gt;'Trades'!M74))),FALSE),"Kwoty: do 2 miejsc po przecinku; wartość bezwzględna wpisu ≤ 1 000 000 000.",IF(IF('Trades'!J74="NET",IF('Trades'!N74="",FALSE,IF(NOT(ISNUMBER('Trades'!N74)),TRUE,OR('Trades'!N74&lt;0,'Trades'!N74&gt;1000000000,ROUND('Trades'!N74,2)&lt;&gt;'Trades'!N74))),FALSE),"Kwoty: do 2 miejsc po przecinku; wartość bezwzględna wpisu ≤ 1 000 000 000.",IF(IF('Trades'!J74="NET",IF('Trades'!O74="",FALSE,IF(NOT(ISNUMBER('Trades'!O74)),TRUE,OR(ABS('Trades'!O74)&gt;1000000000,ROUND('Trades'!O74,2)&lt;&gt;'Trades'!O74))),FALSE),"Kwoty: do 2 miejsc po przecinku; wartość bezwzględna wpisu ≤ 1 000 000 000.",IF(AND('Trades'!J74="GROSS",NOT(ISNUMBER('Trades'!M74))),"Podaj prowizję, także zero",IF(AND('Trades'!J74="GROSS",'Trades'!M74&lt;0),"Prowizja nie może być ujemna",IF(AND('Trades'!J74="GROSS",NOT(ISNUMBER('Trades'!N74))),"Podaj pozostałe opłaty, także zero",IF(AND('Trades'!J74="GROSS",'Trades'!N74&lt;0),"Opłaty nie mogą być ujemne",IF(AND('Trades'!J74="GROSS",NOT(ISNUMBER('Trades'!O74))),"Podaj finansowanie ze znakiem, także zero",IF(AND('Trades'!J74="GROSS",NOT(ISNUMBER(F74))),"Podaj P&amp;L brutto każdego wyjścia",IF(IF('Trades'!J74="NET",OR(ABS('Trades'!L74)&gt;1000000000,ROUND('Trades'!L74,2)&lt;&gt;'Trades'!L74),FALSE),"Kwoty: do 2 miejsc po przecinku; wartość bezwzględna wpisu ≤ 1 000 000 000.",IF(IF('Trades'!J74="GROSS",OR(ABS('Trades'!M74)&gt;1000000000,ABS('Trades'!N74)&gt;1000000000,ABS('Trades'!O74)&gt;1000000000,ROUND('Trades'!M74,2)&lt;&gt;'Trades'!M74,ROUND('Trades'!N74,2)&lt;&gt;'Trades'!N74,ROUND('Trades'!O74,2)&lt;&gt;'Trades'!O74),FALSE),"Kwoty: do 2 miejsc po przecinku; wartość bezwzględna wpisu ≤ 1 000 000 000.",IF(AND('Trades'!G74&lt;&gt;"",OR(NOT(ISNUMBER('Trades'!G74)),'Trades'!G74&lt;=0)),"Podaj dodatnią cenę lub pozostaw puste",IF(AND('Trades'!H74&lt;&gt;"",OR(NOT(ISNUMBER('Trades'!H74)),'Trades'!H74&lt;=0)),"Podaj dodatnią cenę lub pozostaw puste","")))))))))))))))))))))))))))))))))))</x:f>
      </x:c>
      <x:c r="D74" s="31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b.d.",ROUND(SUMIFS('Exits'!$I$9:$I$608,'Exits'!$B$9:$B$608,'Trades'!A74),8)))</x:f>
      </x:c>
      <x:c r="E74" s="32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b.d.",IF(OR(O74=0,COUNTIFS('Exits'!$B$9:$B$608,'Trades'!A74,'Exits'!$G$9:$G$608,-1)&gt;0),"b.d.",_xlfn.MAXIFS('Exits'!$C$9:$C$608,'Exits'!$B$9:$B$608,'Trades'!A74))))</x:f>
      </x:c>
      <x:c r="F74" s="30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b.d.",IF(AND(O74&gt;0,SUMIFS('Exits'!$J$9:$J$608,'Exits'!$B$9:$B$608,'Trades'!A74)=O74),ROUND(SUMIFS('Exits'!$F$9:$F$608,'Exits'!$B$9:$B$608,'Trades'!A74),2),"b.d.")))</x:f>
      </x:c>
      <x:c r="G74" s="30" t="str">
        <x:f>IF(P74=0,"",IF(K74&lt;&gt;1,"b.d.",IF('Trades'!J74="NET",'Trades'!L74,ROUND(F74-'Trades'!M74-'Trades'!N74+'Trades'!O74,2))))</x:f>
      </x:c>
      <x:c r="H74" s="31" t="str">
        <x:f>IF(P74=0,"",IF(N74=1,G74/'Trades'!P74,"b.d."))</x:f>
      </x:c>
      <x:c r="I74" s="33" t="str">
        <x:f>IF(P74=0,"",IF(K74&lt;&gt;1,"Pozycja niezamknięta",IF(NOT(ISNUMBER('Trades'!P74)),"Brak lub błędne ryzyko: dodatnie, ≤ 1 000 000 000, do 2 miejsc po przecinku.",IF(OR('Trades'!P74&lt;=0,'Trades'!P74&gt;1000000000,ROUND('Trades'!P74,2)&lt;&gt;'Trades'!P74),"Brak lub błędne ryzyko: dodatnie, ≤ 1 000 000 000, do 2 miejsc po przecinku.",IF(AND('Trades'!Q74&lt;&gt;"PRICE",'Trades'!Q74&lt;&gt;"ALL_IN"),"Wybierz PRICE lub ALL_IN",IF('Trades'!Q74&lt;&gt;'Summary'!$K$4,"Wybrano inną podstawę","Zapisane"))))))</x:f>
      </x:c>
      <x:c r="J74" s="33" t="str">
        <x:f>IF(P74=0,"",IF('Summary'!$H$6="Sprawdź daty filtra","Sprawdź daty filtra",IF(L74=1,"Uwzględniona",IF(K74=1,"Poza okresem","Nieuwzględniona"))))</x:f>
      </x:c>
      <x:c r="K74" s="29" t="n">
        <x:f>IF(P74=0,0,IF('Trades'!I74="UNSUPPORTED",4,IF(C74&lt;&gt;"",3,IF('Trades'!I74="OPEN",2,1))))</x:f>
        <x:v>0</x:v>
      </x:c>
      <x:c r="L74" s="29" t="n">
        <x:f>IF(OR(K74&lt;&gt;1,'Summary'!$H$6="Sprawdź daty filtra"),0,IF(AND(OR('Summary'!$B$6="",E74&gt;='Summary'!$B$6),OR('Summary'!$E$6="",E74&lt;'Summary'!$E$6+1)),1,0))</x:f>
        <x:v>0</x:v>
      </x:c>
      <x:c r="M74" s="29" t="n">
        <x:f>IF(AND(L74=1,N74=1,'Trades'!Q74='Summary'!$K$4),1,0)</x:f>
        <x:v>0</x:v>
      </x:c>
      <x:c r="N74" s="29" t="n">
        <x:f>IF(K74&lt;&gt;1,0,IF(NOT(ISNUMBER('Trades'!P74)),0,IF(AND('Trades'!P74&gt;0,'Trades'!P74&lt;=1000000000,ROUND('Trades'!P74,2)='Trades'!P74,OR('Trades'!Q74="PRICE",'Trades'!Q74="ALL_IN")),1,0)))</x:f>
        <x:v>0</x:v>
      </x:c>
      <x:c r="O74" s="29" t="n">
        <x:f>IF(P74=0,0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0,COUNTIFS('Exits'!$B$9:$B$608,'Trades'!A74,'Exits'!$K$9:$K$608,1)))</x:f>
        <x:v>0</x:v>
      </x:c>
      <x:c r="P74" s="29" t="n">
        <x:f>IF(COUNTA('Trades'!A74:I74,'Trades'!K74:T74)=0,0,1)</x:f>
        <x:v>0</x:v>
      </x:c>
    </x:row>
    <x:row r="75" ht="52" customHeight="1">
      <x:c r="A75" s="29" t="str">
        <x:f>IF(P75=0,"",IF('Trades'!A75="","[Trades "&amp;ROW()&amp;"]",'Trades'!A75))</x:f>
      </x:c>
      <x:c r="B75" s="33" t="str">
        <x:f>IF(K75=0,"",CHOOSE(K75,"Zamknięta","Otwarta","Niepełna / błędna","Nieobsługiwana"))</x:f>
      </x:c>
      <x:c r="C75" s="33" t="str">
        <x:f>IF(P75=0,"",IF('Trades'!I75="UNSUPPORTED","Dobieranie / odwrócenia nie są obsługiwane",IF('Trades'!A75="","Podaj ID transakcji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ID: tekst zaczynający się od A–Z, do 64 znaków; bez *, ?, ~, =, &lt; i &gt;. Przykład: T-001.",IF(COUNTIFS('Trades'!$A$9:$A$208,'Trades'!A75)&lt;&gt;1,"ID transakcji się powtarza",IF('Trades'!B75="","Podaj instrument",IF(AND('Trades'!C75&lt;&gt;"LONG",'Trades'!C75&lt;&gt;"SHORT"),"Wybierz LONG lub SHORT",IF(NOT(ISNUMBER('Trades'!D75)),"Podaj prawidłowy czas otwarcia",IF(OR('Trades'!D75&lt;1,'Trades'!D75&gt;2958465),"Podaj prawidłowy czas otwarcia",IF(NOT(ISNUMBER('Trades'!E75)),"Podaj dodatnią początkową ilość",IF(OR('Trades'!E75&lt;=0,'Trades'!E75&gt;1000000,ROUND('Trades'!E75,8)&lt;&gt;'Trades'!E75),"Podaj dodatnią początkową ilość",IF('Trades'!F75="","Podaj jednostkę ilości",IF(AND('Trades'!I75&lt;&gt;"OPEN",'Trades'!I75&lt;&gt;"CLOSED"),"Wybierz OPEN lub CLOSED",IF(AND('Trades'!J75&lt;&gt;"NET",'Trades'!J75&lt;&gt;"GROSS"),"Wybierz NET lub GROSS",IF(COUNTIFS('Exits'!$B$9:$B$608,'Trades'!A75,'Exits'!$G$9:$G$608,-1)&gt;0,"Sprawdź powiązane wyjścia",IF(D75&gt;'Trades'!E75,"Zamknięta ilość przekracza początkową",IF(AND('Trades'!I75="OPEN",D75='Trades'!E75),"OPEN jest sprzeczne z zerową pozostałą ilością",IF('Trades'!I75="OPEN","",IF(O75=0,"Dodaj wyjście w Exits",IF(D75&lt;&gt;'Trades'!E75,"CLOSED wymaga zamknięcia całej ilości",IF(AND('Trades'!J75="NET",NOT(ISNUMBER('Trades'!L75))),"Podaj uzgodnione netto całej pozycji",IF(AND('Trades'!J75="NET",'Trades'!K75&lt;&gt;"YES"),"Potwierdź netto całej pozycji",IF(IF('Trades'!J75="NET",IF('Trades'!M75="",FALSE,IF(NOT(ISNUMBER('Trades'!M75)),TRUE,OR('Trades'!M75&lt;0,'Trades'!M75&gt;1000000000,ROUND('Trades'!M75,2)&lt;&gt;'Trades'!M75))),FALSE),"Kwoty: do 2 miejsc po przecinku; wartość bezwzględna wpisu ≤ 1 000 000 000.",IF(IF('Trades'!J75="NET",IF('Trades'!N75="",FALSE,IF(NOT(ISNUMBER('Trades'!N75)),TRUE,OR('Trades'!N75&lt;0,'Trades'!N75&gt;1000000000,ROUND('Trades'!N75,2)&lt;&gt;'Trades'!N75))),FALSE),"Kwoty: do 2 miejsc po przecinku; wartość bezwzględna wpisu ≤ 1 000 000 000.",IF(IF('Trades'!J75="NET",IF('Trades'!O75="",FALSE,IF(NOT(ISNUMBER('Trades'!O75)),TRUE,OR(ABS('Trades'!O75)&gt;1000000000,ROUND('Trades'!O75,2)&lt;&gt;'Trades'!O75))),FALSE),"Kwoty: do 2 miejsc po przecinku; wartość bezwzględna wpisu ≤ 1 000 000 000.",IF(AND('Trades'!J75="GROSS",NOT(ISNUMBER('Trades'!M75))),"Podaj prowizję, także zero",IF(AND('Trades'!J75="GROSS",'Trades'!M75&lt;0),"Prowizja nie może być ujemna",IF(AND('Trades'!J75="GROSS",NOT(ISNUMBER('Trades'!N75))),"Podaj pozostałe opłaty, także zero",IF(AND('Trades'!J75="GROSS",'Trades'!N75&lt;0),"Opłaty nie mogą być ujemne",IF(AND('Trades'!J75="GROSS",NOT(ISNUMBER('Trades'!O75))),"Podaj finansowanie ze znakiem, także zero",IF(AND('Trades'!J75="GROSS",NOT(ISNUMBER(F75))),"Podaj P&amp;L brutto każdego wyjścia",IF(IF('Trades'!J75="NET",OR(ABS('Trades'!L75)&gt;1000000000,ROUND('Trades'!L75,2)&lt;&gt;'Trades'!L75),FALSE),"Kwoty: do 2 miejsc po przecinku; wartość bezwzględna wpisu ≤ 1 000 000 000.",IF(IF('Trades'!J75="GROSS",OR(ABS('Trades'!M75)&gt;1000000000,ABS('Trades'!N75)&gt;1000000000,ABS('Trades'!O75)&gt;1000000000,ROUND('Trades'!M75,2)&lt;&gt;'Trades'!M75,ROUND('Trades'!N75,2)&lt;&gt;'Trades'!N75,ROUND('Trades'!O75,2)&lt;&gt;'Trades'!O75),FALSE),"Kwoty: do 2 miejsc po przecinku; wartość bezwzględna wpisu ≤ 1 000 000 000.",IF(AND('Trades'!G75&lt;&gt;"",OR(NOT(ISNUMBER('Trades'!G75)),'Trades'!G75&lt;=0)),"Podaj dodatnią cenę lub pozostaw puste",IF(AND('Trades'!H75&lt;&gt;"",OR(NOT(ISNUMBER('Trades'!H75)),'Trades'!H75&lt;=0)),"Podaj dodatnią cenę lub pozostaw puste","")))))))))))))))))))))))))))))))))))</x:f>
      </x:c>
      <x:c r="D75" s="31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b.d.",ROUND(SUMIFS('Exits'!$I$9:$I$608,'Exits'!$B$9:$B$608,'Trades'!A75),8)))</x:f>
      </x:c>
      <x:c r="E75" s="32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b.d.",IF(OR(O75=0,COUNTIFS('Exits'!$B$9:$B$608,'Trades'!A75,'Exits'!$G$9:$G$608,-1)&gt;0),"b.d.",_xlfn.MAXIFS('Exits'!$C$9:$C$608,'Exits'!$B$9:$B$608,'Trades'!A75))))</x:f>
      </x:c>
      <x:c r="F75" s="30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b.d.",IF(AND(O75&gt;0,SUMIFS('Exits'!$J$9:$J$608,'Exits'!$B$9:$B$608,'Trades'!A75)=O75),ROUND(SUMIFS('Exits'!$F$9:$F$608,'Exits'!$B$9:$B$608,'Trades'!A75),2),"b.d.")))</x:f>
      </x:c>
      <x:c r="G75" s="30" t="str">
        <x:f>IF(P75=0,"",IF(K75&lt;&gt;1,"b.d.",IF('Trades'!J75="NET",'Trades'!L75,ROUND(F75-'Trades'!M75-'Trades'!N75+'Trades'!O75,2))))</x:f>
      </x:c>
      <x:c r="H75" s="31" t="str">
        <x:f>IF(P75=0,"",IF(N75=1,G75/'Trades'!P75,"b.d."))</x:f>
      </x:c>
      <x:c r="I75" s="33" t="str">
        <x:f>IF(P75=0,"",IF(K75&lt;&gt;1,"Pozycja niezamknięta",IF(NOT(ISNUMBER('Trades'!P75)),"Brak lub błędne ryzyko: dodatnie, ≤ 1 000 000 000, do 2 miejsc po przecinku.",IF(OR('Trades'!P75&lt;=0,'Trades'!P75&gt;1000000000,ROUND('Trades'!P75,2)&lt;&gt;'Trades'!P75),"Brak lub błędne ryzyko: dodatnie, ≤ 1 000 000 000, do 2 miejsc po przecinku.",IF(AND('Trades'!Q75&lt;&gt;"PRICE",'Trades'!Q75&lt;&gt;"ALL_IN"),"Wybierz PRICE lub ALL_IN",IF('Trades'!Q75&lt;&gt;'Summary'!$K$4,"Wybrano inną podstawę","Zapisane"))))))</x:f>
      </x:c>
      <x:c r="J75" s="33" t="str">
        <x:f>IF(P75=0,"",IF('Summary'!$H$6="Sprawdź daty filtra","Sprawdź daty filtra",IF(L75=1,"Uwzględniona",IF(K75=1,"Poza okresem","Nieuwzględniona"))))</x:f>
      </x:c>
      <x:c r="K75" s="29" t="n">
        <x:f>IF(P75=0,0,IF('Trades'!I75="UNSUPPORTED",4,IF(C75&lt;&gt;"",3,IF('Trades'!I75="OPEN",2,1))))</x:f>
        <x:v>0</x:v>
      </x:c>
      <x:c r="L75" s="29" t="n">
        <x:f>IF(OR(K75&lt;&gt;1,'Summary'!$H$6="Sprawdź daty filtra"),0,IF(AND(OR('Summary'!$B$6="",E75&gt;='Summary'!$B$6),OR('Summary'!$E$6="",E75&lt;'Summary'!$E$6+1)),1,0))</x:f>
        <x:v>0</x:v>
      </x:c>
      <x:c r="M75" s="29" t="n">
        <x:f>IF(AND(L75=1,N75=1,'Trades'!Q75='Summary'!$K$4),1,0)</x:f>
        <x:v>0</x:v>
      </x:c>
      <x:c r="N75" s="29" t="n">
        <x:f>IF(K75&lt;&gt;1,0,IF(NOT(ISNUMBER('Trades'!P75)),0,IF(AND('Trades'!P75&gt;0,'Trades'!P75&lt;=1000000000,ROUND('Trades'!P75,2)='Trades'!P75,OR('Trades'!Q75="PRICE",'Trades'!Q75="ALL_IN")),1,0)))</x:f>
        <x:v>0</x:v>
      </x:c>
      <x:c r="O75" s="29" t="n">
        <x:f>IF(P75=0,0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0,COUNTIFS('Exits'!$B$9:$B$608,'Trades'!A75,'Exits'!$K$9:$K$608,1)))</x:f>
        <x:v>0</x:v>
      </x:c>
      <x:c r="P75" s="29" t="n">
        <x:f>IF(COUNTA('Trades'!A75:I75,'Trades'!K75:T75)=0,0,1)</x:f>
        <x:v>0</x:v>
      </x:c>
    </x:row>
    <x:row r="76" ht="52" customHeight="1">
      <x:c r="A76" s="29" t="str">
        <x:f>IF(P76=0,"",IF('Trades'!A76="","[Trades "&amp;ROW()&amp;"]",'Trades'!A76))</x:f>
      </x:c>
      <x:c r="B76" s="33" t="str">
        <x:f>IF(K76=0,"",CHOOSE(K76,"Zamknięta","Otwarta","Niepełna / błędna","Nieobsługiwana"))</x:f>
      </x:c>
      <x:c r="C76" s="33" t="str">
        <x:f>IF(P76=0,"",IF('Trades'!I76="UNSUPPORTED","Dobieranie / odwrócenia nie są obsługiwane",IF('Trades'!A76="","Podaj ID transakcji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ID: tekst zaczynający się od A–Z, do 64 znaków; bez *, ?, ~, =, &lt; i &gt;. Przykład: T-001.",IF(COUNTIFS('Trades'!$A$9:$A$208,'Trades'!A76)&lt;&gt;1,"ID transakcji się powtarza",IF('Trades'!B76="","Podaj instrument",IF(AND('Trades'!C76&lt;&gt;"LONG",'Trades'!C76&lt;&gt;"SHORT"),"Wybierz LONG lub SHORT",IF(NOT(ISNUMBER('Trades'!D76)),"Podaj prawidłowy czas otwarcia",IF(OR('Trades'!D76&lt;1,'Trades'!D76&gt;2958465),"Podaj prawidłowy czas otwarcia",IF(NOT(ISNUMBER('Trades'!E76)),"Podaj dodatnią początkową ilość",IF(OR('Trades'!E76&lt;=0,'Trades'!E76&gt;1000000,ROUND('Trades'!E76,8)&lt;&gt;'Trades'!E76),"Podaj dodatnią początkową ilość",IF('Trades'!F76="","Podaj jednostkę ilości",IF(AND('Trades'!I76&lt;&gt;"OPEN",'Trades'!I76&lt;&gt;"CLOSED"),"Wybierz OPEN lub CLOSED",IF(AND('Trades'!J76&lt;&gt;"NET",'Trades'!J76&lt;&gt;"GROSS"),"Wybierz NET lub GROSS",IF(COUNTIFS('Exits'!$B$9:$B$608,'Trades'!A76,'Exits'!$G$9:$G$608,-1)&gt;0,"Sprawdź powiązane wyjścia",IF(D76&gt;'Trades'!E76,"Zamknięta ilość przekracza początkową",IF(AND('Trades'!I76="OPEN",D76='Trades'!E76),"OPEN jest sprzeczne z zerową pozostałą ilością",IF('Trades'!I76="OPEN","",IF(O76=0,"Dodaj wyjście w Exits",IF(D76&lt;&gt;'Trades'!E76,"CLOSED wymaga zamknięcia całej ilości",IF(AND('Trades'!J76="NET",NOT(ISNUMBER('Trades'!L76))),"Podaj uzgodnione netto całej pozycji",IF(AND('Trades'!J76="NET",'Trades'!K76&lt;&gt;"YES"),"Potwierdź netto całej pozycji",IF(IF('Trades'!J76="NET",IF('Trades'!M76="",FALSE,IF(NOT(ISNUMBER('Trades'!M76)),TRUE,OR('Trades'!M76&lt;0,'Trades'!M76&gt;1000000000,ROUND('Trades'!M76,2)&lt;&gt;'Trades'!M76))),FALSE),"Kwoty: do 2 miejsc po przecinku; wartość bezwzględna wpisu ≤ 1 000 000 000.",IF(IF('Trades'!J76="NET",IF('Trades'!N76="",FALSE,IF(NOT(ISNUMBER('Trades'!N76)),TRUE,OR('Trades'!N76&lt;0,'Trades'!N76&gt;1000000000,ROUND('Trades'!N76,2)&lt;&gt;'Trades'!N76))),FALSE),"Kwoty: do 2 miejsc po przecinku; wartość bezwzględna wpisu ≤ 1 000 000 000.",IF(IF('Trades'!J76="NET",IF('Trades'!O76="",FALSE,IF(NOT(ISNUMBER('Trades'!O76)),TRUE,OR(ABS('Trades'!O76)&gt;1000000000,ROUND('Trades'!O76,2)&lt;&gt;'Trades'!O76))),FALSE),"Kwoty: do 2 miejsc po przecinku; wartość bezwzględna wpisu ≤ 1 000 000 000.",IF(AND('Trades'!J76="GROSS",NOT(ISNUMBER('Trades'!M76))),"Podaj prowizję, także zero",IF(AND('Trades'!J76="GROSS",'Trades'!M76&lt;0),"Prowizja nie może być ujemna",IF(AND('Trades'!J76="GROSS",NOT(ISNUMBER('Trades'!N76))),"Podaj pozostałe opłaty, także zero",IF(AND('Trades'!J76="GROSS",'Trades'!N76&lt;0),"Opłaty nie mogą być ujemne",IF(AND('Trades'!J76="GROSS",NOT(ISNUMBER('Trades'!O76))),"Podaj finansowanie ze znakiem, także zero",IF(AND('Trades'!J76="GROSS",NOT(ISNUMBER(F76))),"Podaj P&amp;L brutto każdego wyjścia",IF(IF('Trades'!J76="NET",OR(ABS('Trades'!L76)&gt;1000000000,ROUND('Trades'!L76,2)&lt;&gt;'Trades'!L76),FALSE),"Kwoty: do 2 miejsc po przecinku; wartość bezwzględna wpisu ≤ 1 000 000 000.",IF(IF('Trades'!J76="GROSS",OR(ABS('Trades'!M76)&gt;1000000000,ABS('Trades'!N76)&gt;1000000000,ABS('Trades'!O76)&gt;1000000000,ROUND('Trades'!M76,2)&lt;&gt;'Trades'!M76,ROUND('Trades'!N76,2)&lt;&gt;'Trades'!N76,ROUND('Trades'!O76,2)&lt;&gt;'Trades'!O76),FALSE),"Kwoty: do 2 miejsc po przecinku; wartość bezwzględna wpisu ≤ 1 000 000 000.",IF(AND('Trades'!G76&lt;&gt;"",OR(NOT(ISNUMBER('Trades'!G76)),'Trades'!G76&lt;=0)),"Podaj dodatnią cenę lub pozostaw puste",IF(AND('Trades'!H76&lt;&gt;"",OR(NOT(ISNUMBER('Trades'!H76)),'Trades'!H76&lt;=0)),"Podaj dodatnią cenę lub pozostaw puste","")))))))))))))))))))))))))))))))))))</x:f>
      </x:c>
      <x:c r="D76" s="31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b.d.",ROUND(SUMIFS('Exits'!$I$9:$I$608,'Exits'!$B$9:$B$608,'Trades'!A76),8)))</x:f>
      </x:c>
      <x:c r="E76" s="32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b.d.",IF(OR(O76=0,COUNTIFS('Exits'!$B$9:$B$608,'Trades'!A76,'Exits'!$G$9:$G$608,-1)&gt;0),"b.d.",_xlfn.MAXIFS('Exits'!$C$9:$C$608,'Exits'!$B$9:$B$608,'Trades'!A76))))</x:f>
      </x:c>
      <x:c r="F76" s="30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b.d.",IF(AND(O76&gt;0,SUMIFS('Exits'!$J$9:$J$608,'Exits'!$B$9:$B$608,'Trades'!A76)=O76),ROUND(SUMIFS('Exits'!$F$9:$F$608,'Exits'!$B$9:$B$608,'Trades'!A76),2),"b.d.")))</x:f>
      </x:c>
      <x:c r="G76" s="30" t="str">
        <x:f>IF(P76=0,"",IF(K76&lt;&gt;1,"b.d.",IF('Trades'!J76="NET",'Trades'!L76,ROUND(F76-'Trades'!M76-'Trades'!N76+'Trades'!O76,2))))</x:f>
      </x:c>
      <x:c r="H76" s="31" t="str">
        <x:f>IF(P76=0,"",IF(N76=1,G76/'Trades'!P76,"b.d."))</x:f>
      </x:c>
      <x:c r="I76" s="33" t="str">
        <x:f>IF(P76=0,"",IF(K76&lt;&gt;1,"Pozycja niezamknięta",IF(NOT(ISNUMBER('Trades'!P76)),"Brak lub błędne ryzyko: dodatnie, ≤ 1 000 000 000, do 2 miejsc po przecinku.",IF(OR('Trades'!P76&lt;=0,'Trades'!P76&gt;1000000000,ROUND('Trades'!P76,2)&lt;&gt;'Trades'!P76),"Brak lub błędne ryzyko: dodatnie, ≤ 1 000 000 000, do 2 miejsc po przecinku.",IF(AND('Trades'!Q76&lt;&gt;"PRICE",'Trades'!Q76&lt;&gt;"ALL_IN"),"Wybierz PRICE lub ALL_IN",IF('Trades'!Q76&lt;&gt;'Summary'!$K$4,"Wybrano inną podstawę","Zapisane"))))))</x:f>
      </x:c>
      <x:c r="J76" s="33" t="str">
        <x:f>IF(P76=0,"",IF('Summary'!$H$6="Sprawdź daty filtra","Sprawdź daty filtra",IF(L76=1,"Uwzględniona",IF(K76=1,"Poza okresem","Nieuwzględniona"))))</x:f>
      </x:c>
      <x:c r="K76" s="29" t="n">
        <x:f>IF(P76=0,0,IF('Trades'!I76="UNSUPPORTED",4,IF(C76&lt;&gt;"",3,IF('Trades'!I76="OPEN",2,1))))</x:f>
        <x:v>0</x:v>
      </x:c>
      <x:c r="L76" s="29" t="n">
        <x:f>IF(OR(K76&lt;&gt;1,'Summary'!$H$6="Sprawdź daty filtra"),0,IF(AND(OR('Summary'!$B$6="",E76&gt;='Summary'!$B$6),OR('Summary'!$E$6="",E76&lt;'Summary'!$E$6+1)),1,0))</x:f>
        <x:v>0</x:v>
      </x:c>
      <x:c r="M76" s="29" t="n">
        <x:f>IF(AND(L76=1,N76=1,'Trades'!Q76='Summary'!$K$4),1,0)</x:f>
        <x:v>0</x:v>
      </x:c>
      <x:c r="N76" s="29" t="n">
        <x:f>IF(K76&lt;&gt;1,0,IF(NOT(ISNUMBER('Trades'!P76)),0,IF(AND('Trades'!P76&gt;0,'Trades'!P76&lt;=1000000000,ROUND('Trades'!P76,2)='Trades'!P76,OR('Trades'!Q76="PRICE",'Trades'!Q76="ALL_IN")),1,0)))</x:f>
        <x:v>0</x:v>
      </x:c>
      <x:c r="O76" s="29" t="n">
        <x:f>IF(P76=0,0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0,COUNTIFS('Exits'!$B$9:$B$608,'Trades'!A76,'Exits'!$K$9:$K$608,1)))</x:f>
        <x:v>0</x:v>
      </x:c>
      <x:c r="P76" s="29" t="n">
        <x:f>IF(COUNTA('Trades'!A76:I76,'Trades'!K76:T76)=0,0,1)</x:f>
        <x:v>0</x:v>
      </x:c>
    </x:row>
    <x:row r="77" ht="52" customHeight="1">
      <x:c r="A77" s="29" t="str">
        <x:f>IF(P77=0,"",IF('Trades'!A77="","[Trades "&amp;ROW()&amp;"]",'Trades'!A77))</x:f>
      </x:c>
      <x:c r="B77" s="33" t="str">
        <x:f>IF(K77=0,"",CHOOSE(K77,"Zamknięta","Otwarta","Niepełna / błędna","Nieobsługiwana"))</x:f>
      </x:c>
      <x:c r="C77" s="33" t="str">
        <x:f>IF(P77=0,"",IF('Trades'!I77="UNSUPPORTED","Dobieranie / odwrócenia nie są obsługiwane",IF('Trades'!A77="","Podaj ID transakcji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ID: tekst zaczynający się od A–Z, do 64 znaków; bez *, ?, ~, =, &lt; i &gt;. Przykład: T-001.",IF(COUNTIFS('Trades'!$A$9:$A$208,'Trades'!A77)&lt;&gt;1,"ID transakcji się powtarza",IF('Trades'!B77="","Podaj instrument",IF(AND('Trades'!C77&lt;&gt;"LONG",'Trades'!C77&lt;&gt;"SHORT"),"Wybierz LONG lub SHORT",IF(NOT(ISNUMBER('Trades'!D77)),"Podaj prawidłowy czas otwarcia",IF(OR('Trades'!D77&lt;1,'Trades'!D77&gt;2958465),"Podaj prawidłowy czas otwarcia",IF(NOT(ISNUMBER('Trades'!E77)),"Podaj dodatnią początkową ilość",IF(OR('Trades'!E77&lt;=0,'Trades'!E77&gt;1000000,ROUND('Trades'!E77,8)&lt;&gt;'Trades'!E77),"Podaj dodatnią początkową ilość",IF('Trades'!F77="","Podaj jednostkę ilości",IF(AND('Trades'!I77&lt;&gt;"OPEN",'Trades'!I77&lt;&gt;"CLOSED"),"Wybierz OPEN lub CLOSED",IF(AND('Trades'!J77&lt;&gt;"NET",'Trades'!J77&lt;&gt;"GROSS"),"Wybierz NET lub GROSS",IF(COUNTIFS('Exits'!$B$9:$B$608,'Trades'!A77,'Exits'!$G$9:$G$608,-1)&gt;0,"Sprawdź powiązane wyjścia",IF(D77&gt;'Trades'!E77,"Zamknięta ilość przekracza początkową",IF(AND('Trades'!I77="OPEN",D77='Trades'!E77),"OPEN jest sprzeczne z zerową pozostałą ilością",IF('Trades'!I77="OPEN","",IF(O77=0,"Dodaj wyjście w Exits",IF(D77&lt;&gt;'Trades'!E77,"CLOSED wymaga zamknięcia całej ilości",IF(AND('Trades'!J77="NET",NOT(ISNUMBER('Trades'!L77))),"Podaj uzgodnione netto całej pozycji",IF(AND('Trades'!J77="NET",'Trades'!K77&lt;&gt;"YES"),"Potwierdź netto całej pozycji",IF(IF('Trades'!J77="NET",IF('Trades'!M77="",FALSE,IF(NOT(ISNUMBER('Trades'!M77)),TRUE,OR('Trades'!M77&lt;0,'Trades'!M77&gt;1000000000,ROUND('Trades'!M77,2)&lt;&gt;'Trades'!M77))),FALSE),"Kwoty: do 2 miejsc po przecinku; wartość bezwzględna wpisu ≤ 1 000 000 000.",IF(IF('Trades'!J77="NET",IF('Trades'!N77="",FALSE,IF(NOT(ISNUMBER('Trades'!N77)),TRUE,OR('Trades'!N77&lt;0,'Trades'!N77&gt;1000000000,ROUND('Trades'!N77,2)&lt;&gt;'Trades'!N77))),FALSE),"Kwoty: do 2 miejsc po przecinku; wartość bezwzględna wpisu ≤ 1 000 000 000.",IF(IF('Trades'!J77="NET",IF('Trades'!O77="",FALSE,IF(NOT(ISNUMBER('Trades'!O77)),TRUE,OR(ABS('Trades'!O77)&gt;1000000000,ROUND('Trades'!O77,2)&lt;&gt;'Trades'!O77))),FALSE),"Kwoty: do 2 miejsc po przecinku; wartość bezwzględna wpisu ≤ 1 000 000 000.",IF(AND('Trades'!J77="GROSS",NOT(ISNUMBER('Trades'!M77))),"Podaj prowizję, także zero",IF(AND('Trades'!J77="GROSS",'Trades'!M77&lt;0),"Prowizja nie może być ujemna",IF(AND('Trades'!J77="GROSS",NOT(ISNUMBER('Trades'!N77))),"Podaj pozostałe opłaty, także zero",IF(AND('Trades'!J77="GROSS",'Trades'!N77&lt;0),"Opłaty nie mogą być ujemne",IF(AND('Trades'!J77="GROSS",NOT(ISNUMBER('Trades'!O77))),"Podaj finansowanie ze znakiem, także zero",IF(AND('Trades'!J77="GROSS",NOT(ISNUMBER(F77))),"Podaj P&amp;L brutto każdego wyjścia",IF(IF('Trades'!J77="NET",OR(ABS('Trades'!L77)&gt;1000000000,ROUND('Trades'!L77,2)&lt;&gt;'Trades'!L77),FALSE),"Kwoty: do 2 miejsc po przecinku; wartość bezwzględna wpisu ≤ 1 000 000 000.",IF(IF('Trades'!J77="GROSS",OR(ABS('Trades'!M77)&gt;1000000000,ABS('Trades'!N77)&gt;1000000000,ABS('Trades'!O77)&gt;1000000000,ROUND('Trades'!M77,2)&lt;&gt;'Trades'!M77,ROUND('Trades'!N77,2)&lt;&gt;'Trades'!N77,ROUND('Trades'!O77,2)&lt;&gt;'Trades'!O77),FALSE),"Kwoty: do 2 miejsc po przecinku; wartość bezwzględna wpisu ≤ 1 000 000 000.",IF(AND('Trades'!G77&lt;&gt;"",OR(NOT(ISNUMBER('Trades'!G77)),'Trades'!G77&lt;=0)),"Podaj dodatnią cenę lub pozostaw puste",IF(AND('Trades'!H77&lt;&gt;"",OR(NOT(ISNUMBER('Trades'!H77)),'Trades'!H77&lt;=0)),"Podaj dodatnią cenę lub pozostaw puste","")))))))))))))))))))))))))))))))))))</x:f>
      </x:c>
      <x:c r="D77" s="31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b.d.",ROUND(SUMIFS('Exits'!$I$9:$I$608,'Exits'!$B$9:$B$608,'Trades'!A77),8)))</x:f>
      </x:c>
      <x:c r="E77" s="32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b.d.",IF(OR(O77=0,COUNTIFS('Exits'!$B$9:$B$608,'Trades'!A77,'Exits'!$G$9:$G$608,-1)&gt;0),"b.d.",_xlfn.MAXIFS('Exits'!$C$9:$C$608,'Exits'!$B$9:$B$608,'Trades'!A77))))</x:f>
      </x:c>
      <x:c r="F77" s="30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b.d.",IF(AND(O77&gt;0,SUMIFS('Exits'!$J$9:$J$608,'Exits'!$B$9:$B$608,'Trades'!A77)=O77),ROUND(SUMIFS('Exits'!$F$9:$F$608,'Exits'!$B$9:$B$608,'Trades'!A77),2),"b.d.")))</x:f>
      </x:c>
      <x:c r="G77" s="30" t="str">
        <x:f>IF(P77=0,"",IF(K77&lt;&gt;1,"b.d.",IF('Trades'!J77="NET",'Trades'!L77,ROUND(F77-'Trades'!M77-'Trades'!N77+'Trades'!O77,2))))</x:f>
      </x:c>
      <x:c r="H77" s="31" t="str">
        <x:f>IF(P77=0,"",IF(N77=1,G77/'Trades'!P77,"b.d."))</x:f>
      </x:c>
      <x:c r="I77" s="33" t="str">
        <x:f>IF(P77=0,"",IF(K77&lt;&gt;1,"Pozycja niezamknięta",IF(NOT(ISNUMBER('Trades'!P77)),"Brak lub błędne ryzyko: dodatnie, ≤ 1 000 000 000, do 2 miejsc po przecinku.",IF(OR('Trades'!P77&lt;=0,'Trades'!P77&gt;1000000000,ROUND('Trades'!P77,2)&lt;&gt;'Trades'!P77),"Brak lub błędne ryzyko: dodatnie, ≤ 1 000 000 000, do 2 miejsc po przecinku.",IF(AND('Trades'!Q77&lt;&gt;"PRICE",'Trades'!Q77&lt;&gt;"ALL_IN"),"Wybierz PRICE lub ALL_IN",IF('Trades'!Q77&lt;&gt;'Summary'!$K$4,"Wybrano inną podstawę","Zapisane"))))))</x:f>
      </x:c>
      <x:c r="J77" s="33" t="str">
        <x:f>IF(P77=0,"",IF('Summary'!$H$6="Sprawdź daty filtra","Sprawdź daty filtra",IF(L77=1,"Uwzględniona",IF(K77=1,"Poza okresem","Nieuwzględniona"))))</x:f>
      </x:c>
      <x:c r="K77" s="29" t="n">
        <x:f>IF(P77=0,0,IF('Trades'!I77="UNSUPPORTED",4,IF(C77&lt;&gt;"",3,IF('Trades'!I77="OPEN",2,1))))</x:f>
        <x:v>0</x:v>
      </x:c>
      <x:c r="L77" s="29" t="n">
        <x:f>IF(OR(K77&lt;&gt;1,'Summary'!$H$6="Sprawdź daty filtra"),0,IF(AND(OR('Summary'!$B$6="",E77&gt;='Summary'!$B$6),OR('Summary'!$E$6="",E77&lt;'Summary'!$E$6+1)),1,0))</x:f>
        <x:v>0</x:v>
      </x:c>
      <x:c r="M77" s="29" t="n">
        <x:f>IF(AND(L77=1,N77=1,'Trades'!Q77='Summary'!$K$4),1,0)</x:f>
        <x:v>0</x:v>
      </x:c>
      <x:c r="N77" s="29" t="n">
        <x:f>IF(K77&lt;&gt;1,0,IF(NOT(ISNUMBER('Trades'!P77)),0,IF(AND('Trades'!P77&gt;0,'Trades'!P77&lt;=1000000000,ROUND('Trades'!P77,2)='Trades'!P77,OR('Trades'!Q77="PRICE",'Trades'!Q77="ALL_IN")),1,0)))</x:f>
        <x:v>0</x:v>
      </x:c>
      <x:c r="O77" s="29" t="n">
        <x:f>IF(P77=0,0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0,COUNTIFS('Exits'!$B$9:$B$608,'Trades'!A77,'Exits'!$K$9:$K$608,1)))</x:f>
        <x:v>0</x:v>
      </x:c>
      <x:c r="P77" s="29" t="n">
        <x:f>IF(COUNTA('Trades'!A77:I77,'Trades'!K77:T77)=0,0,1)</x:f>
        <x:v>0</x:v>
      </x:c>
    </x:row>
    <x:row r="78" ht="52" customHeight="1">
      <x:c r="A78" s="29" t="str">
        <x:f>IF(P78=0,"",IF('Trades'!A78="","[Trades "&amp;ROW()&amp;"]",'Trades'!A78))</x:f>
      </x:c>
      <x:c r="B78" s="33" t="str">
        <x:f>IF(K78=0,"",CHOOSE(K78,"Zamknięta","Otwarta","Niepełna / błędna","Nieobsługiwana"))</x:f>
      </x:c>
      <x:c r="C78" s="33" t="str">
        <x:f>IF(P78=0,"",IF('Trades'!I78="UNSUPPORTED","Dobieranie / odwrócenia nie są obsługiwane",IF('Trades'!A78="","Podaj ID transakcji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ID: tekst zaczynający się od A–Z, do 64 znaków; bez *, ?, ~, =, &lt; i &gt;. Przykład: T-001.",IF(COUNTIFS('Trades'!$A$9:$A$208,'Trades'!A78)&lt;&gt;1,"ID transakcji się powtarza",IF('Trades'!B78="","Podaj instrument",IF(AND('Trades'!C78&lt;&gt;"LONG",'Trades'!C78&lt;&gt;"SHORT"),"Wybierz LONG lub SHORT",IF(NOT(ISNUMBER('Trades'!D78)),"Podaj prawidłowy czas otwarcia",IF(OR('Trades'!D78&lt;1,'Trades'!D78&gt;2958465),"Podaj prawidłowy czas otwarcia",IF(NOT(ISNUMBER('Trades'!E78)),"Podaj dodatnią początkową ilość",IF(OR('Trades'!E78&lt;=0,'Trades'!E78&gt;1000000,ROUND('Trades'!E78,8)&lt;&gt;'Trades'!E78),"Podaj dodatnią początkową ilość",IF('Trades'!F78="","Podaj jednostkę ilości",IF(AND('Trades'!I78&lt;&gt;"OPEN",'Trades'!I78&lt;&gt;"CLOSED"),"Wybierz OPEN lub CLOSED",IF(AND('Trades'!J78&lt;&gt;"NET",'Trades'!J78&lt;&gt;"GROSS"),"Wybierz NET lub GROSS",IF(COUNTIFS('Exits'!$B$9:$B$608,'Trades'!A78,'Exits'!$G$9:$G$608,-1)&gt;0,"Sprawdź powiązane wyjścia",IF(D78&gt;'Trades'!E78,"Zamknięta ilość przekracza początkową",IF(AND('Trades'!I78="OPEN",D78='Trades'!E78),"OPEN jest sprzeczne z zerową pozostałą ilością",IF('Trades'!I78="OPEN","",IF(O78=0,"Dodaj wyjście w Exits",IF(D78&lt;&gt;'Trades'!E78,"CLOSED wymaga zamknięcia całej ilości",IF(AND('Trades'!J78="NET",NOT(ISNUMBER('Trades'!L78))),"Podaj uzgodnione netto całej pozycji",IF(AND('Trades'!J78="NET",'Trades'!K78&lt;&gt;"YES"),"Potwierdź netto całej pozycji",IF(IF('Trades'!J78="NET",IF('Trades'!M78="",FALSE,IF(NOT(ISNUMBER('Trades'!M78)),TRUE,OR('Trades'!M78&lt;0,'Trades'!M78&gt;1000000000,ROUND('Trades'!M78,2)&lt;&gt;'Trades'!M78))),FALSE),"Kwoty: do 2 miejsc po przecinku; wartość bezwzględna wpisu ≤ 1 000 000 000.",IF(IF('Trades'!J78="NET",IF('Trades'!N78="",FALSE,IF(NOT(ISNUMBER('Trades'!N78)),TRUE,OR('Trades'!N78&lt;0,'Trades'!N78&gt;1000000000,ROUND('Trades'!N78,2)&lt;&gt;'Trades'!N78))),FALSE),"Kwoty: do 2 miejsc po przecinku; wartość bezwzględna wpisu ≤ 1 000 000 000.",IF(IF('Trades'!J78="NET",IF('Trades'!O78="",FALSE,IF(NOT(ISNUMBER('Trades'!O78)),TRUE,OR(ABS('Trades'!O78)&gt;1000000000,ROUND('Trades'!O78,2)&lt;&gt;'Trades'!O78))),FALSE),"Kwoty: do 2 miejsc po przecinku; wartość bezwzględna wpisu ≤ 1 000 000 000.",IF(AND('Trades'!J78="GROSS",NOT(ISNUMBER('Trades'!M78))),"Podaj prowizję, także zero",IF(AND('Trades'!J78="GROSS",'Trades'!M78&lt;0),"Prowizja nie może być ujemna",IF(AND('Trades'!J78="GROSS",NOT(ISNUMBER('Trades'!N78))),"Podaj pozostałe opłaty, także zero",IF(AND('Trades'!J78="GROSS",'Trades'!N78&lt;0),"Opłaty nie mogą być ujemne",IF(AND('Trades'!J78="GROSS",NOT(ISNUMBER('Trades'!O78))),"Podaj finansowanie ze znakiem, także zero",IF(AND('Trades'!J78="GROSS",NOT(ISNUMBER(F78))),"Podaj P&amp;L brutto każdego wyjścia",IF(IF('Trades'!J78="NET",OR(ABS('Trades'!L78)&gt;1000000000,ROUND('Trades'!L78,2)&lt;&gt;'Trades'!L78),FALSE),"Kwoty: do 2 miejsc po przecinku; wartość bezwzględna wpisu ≤ 1 000 000 000.",IF(IF('Trades'!J78="GROSS",OR(ABS('Trades'!M78)&gt;1000000000,ABS('Trades'!N78)&gt;1000000000,ABS('Trades'!O78)&gt;1000000000,ROUND('Trades'!M78,2)&lt;&gt;'Trades'!M78,ROUND('Trades'!N78,2)&lt;&gt;'Trades'!N78,ROUND('Trades'!O78,2)&lt;&gt;'Trades'!O78),FALSE),"Kwoty: do 2 miejsc po przecinku; wartość bezwzględna wpisu ≤ 1 000 000 000.",IF(AND('Trades'!G78&lt;&gt;"",OR(NOT(ISNUMBER('Trades'!G78)),'Trades'!G78&lt;=0)),"Podaj dodatnią cenę lub pozostaw puste",IF(AND('Trades'!H78&lt;&gt;"",OR(NOT(ISNUMBER('Trades'!H78)),'Trades'!H78&lt;=0)),"Podaj dodatnią cenę lub pozostaw puste","")))))))))))))))))))))))))))))))))))</x:f>
      </x:c>
      <x:c r="D78" s="31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b.d.",ROUND(SUMIFS('Exits'!$I$9:$I$608,'Exits'!$B$9:$B$608,'Trades'!A78),8)))</x:f>
      </x:c>
      <x:c r="E78" s="32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b.d.",IF(OR(O78=0,COUNTIFS('Exits'!$B$9:$B$608,'Trades'!A78,'Exits'!$G$9:$G$608,-1)&gt;0),"b.d.",_xlfn.MAXIFS('Exits'!$C$9:$C$608,'Exits'!$B$9:$B$608,'Trades'!A78))))</x:f>
      </x:c>
      <x:c r="F78" s="30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b.d.",IF(AND(O78&gt;0,SUMIFS('Exits'!$J$9:$J$608,'Exits'!$B$9:$B$608,'Trades'!A78)=O78),ROUND(SUMIFS('Exits'!$F$9:$F$608,'Exits'!$B$9:$B$608,'Trades'!A78),2),"b.d.")))</x:f>
      </x:c>
      <x:c r="G78" s="30" t="str">
        <x:f>IF(P78=0,"",IF(K78&lt;&gt;1,"b.d.",IF('Trades'!J78="NET",'Trades'!L78,ROUND(F78-'Trades'!M78-'Trades'!N78+'Trades'!O78,2))))</x:f>
      </x:c>
      <x:c r="H78" s="31" t="str">
        <x:f>IF(P78=0,"",IF(N78=1,G78/'Trades'!P78,"b.d."))</x:f>
      </x:c>
      <x:c r="I78" s="33" t="str">
        <x:f>IF(P78=0,"",IF(K78&lt;&gt;1,"Pozycja niezamknięta",IF(NOT(ISNUMBER('Trades'!P78)),"Brak lub błędne ryzyko: dodatnie, ≤ 1 000 000 000, do 2 miejsc po przecinku.",IF(OR('Trades'!P78&lt;=0,'Trades'!P78&gt;1000000000,ROUND('Trades'!P78,2)&lt;&gt;'Trades'!P78),"Brak lub błędne ryzyko: dodatnie, ≤ 1 000 000 000, do 2 miejsc po przecinku.",IF(AND('Trades'!Q78&lt;&gt;"PRICE",'Trades'!Q78&lt;&gt;"ALL_IN"),"Wybierz PRICE lub ALL_IN",IF('Trades'!Q78&lt;&gt;'Summary'!$K$4,"Wybrano inną podstawę","Zapisane"))))))</x:f>
      </x:c>
      <x:c r="J78" s="33" t="str">
        <x:f>IF(P78=0,"",IF('Summary'!$H$6="Sprawdź daty filtra","Sprawdź daty filtra",IF(L78=1,"Uwzględniona",IF(K78=1,"Poza okresem","Nieuwzględniona"))))</x:f>
      </x:c>
      <x:c r="K78" s="29" t="n">
        <x:f>IF(P78=0,0,IF('Trades'!I78="UNSUPPORTED",4,IF(C78&lt;&gt;"",3,IF('Trades'!I78="OPEN",2,1))))</x:f>
        <x:v>0</x:v>
      </x:c>
      <x:c r="L78" s="29" t="n">
        <x:f>IF(OR(K78&lt;&gt;1,'Summary'!$H$6="Sprawdź daty filtra"),0,IF(AND(OR('Summary'!$B$6="",E78&gt;='Summary'!$B$6),OR('Summary'!$E$6="",E78&lt;'Summary'!$E$6+1)),1,0))</x:f>
        <x:v>0</x:v>
      </x:c>
      <x:c r="M78" s="29" t="n">
        <x:f>IF(AND(L78=1,N78=1,'Trades'!Q78='Summary'!$K$4),1,0)</x:f>
        <x:v>0</x:v>
      </x:c>
      <x:c r="N78" s="29" t="n">
        <x:f>IF(K78&lt;&gt;1,0,IF(NOT(ISNUMBER('Trades'!P78)),0,IF(AND('Trades'!P78&gt;0,'Trades'!P78&lt;=1000000000,ROUND('Trades'!P78,2)='Trades'!P78,OR('Trades'!Q78="PRICE",'Trades'!Q78="ALL_IN")),1,0)))</x:f>
        <x:v>0</x:v>
      </x:c>
      <x:c r="O78" s="29" t="n">
        <x:f>IF(P78=0,0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0,COUNTIFS('Exits'!$B$9:$B$608,'Trades'!A78,'Exits'!$K$9:$K$608,1)))</x:f>
        <x:v>0</x:v>
      </x:c>
      <x:c r="P78" s="29" t="n">
        <x:f>IF(COUNTA('Trades'!A78:I78,'Trades'!K78:T78)=0,0,1)</x:f>
        <x:v>0</x:v>
      </x:c>
    </x:row>
    <x:row r="79" ht="52" customHeight="1">
      <x:c r="A79" s="29" t="str">
        <x:f>IF(P79=0,"",IF('Trades'!A79="","[Trades "&amp;ROW()&amp;"]",'Trades'!A79))</x:f>
      </x:c>
      <x:c r="B79" s="33" t="str">
        <x:f>IF(K79=0,"",CHOOSE(K79,"Zamknięta","Otwarta","Niepełna / błędna","Nieobsługiwana"))</x:f>
      </x:c>
      <x:c r="C79" s="33" t="str">
        <x:f>IF(P79=0,"",IF('Trades'!I79="UNSUPPORTED","Dobieranie / odwrócenia nie są obsługiwane",IF('Trades'!A79="","Podaj ID transakcji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ID: tekst zaczynający się od A–Z, do 64 znaków; bez *, ?, ~, =, &lt; i &gt;. Przykład: T-001.",IF(COUNTIFS('Trades'!$A$9:$A$208,'Trades'!A79)&lt;&gt;1,"ID transakcji się powtarza",IF('Trades'!B79="","Podaj instrument",IF(AND('Trades'!C79&lt;&gt;"LONG",'Trades'!C79&lt;&gt;"SHORT"),"Wybierz LONG lub SHORT",IF(NOT(ISNUMBER('Trades'!D79)),"Podaj prawidłowy czas otwarcia",IF(OR('Trades'!D79&lt;1,'Trades'!D79&gt;2958465),"Podaj prawidłowy czas otwarcia",IF(NOT(ISNUMBER('Trades'!E79)),"Podaj dodatnią początkową ilość",IF(OR('Trades'!E79&lt;=0,'Trades'!E79&gt;1000000,ROUND('Trades'!E79,8)&lt;&gt;'Trades'!E79),"Podaj dodatnią początkową ilość",IF('Trades'!F79="","Podaj jednostkę ilości",IF(AND('Trades'!I79&lt;&gt;"OPEN",'Trades'!I79&lt;&gt;"CLOSED"),"Wybierz OPEN lub CLOSED",IF(AND('Trades'!J79&lt;&gt;"NET",'Trades'!J79&lt;&gt;"GROSS"),"Wybierz NET lub GROSS",IF(COUNTIFS('Exits'!$B$9:$B$608,'Trades'!A79,'Exits'!$G$9:$G$608,-1)&gt;0,"Sprawdź powiązane wyjścia",IF(D79&gt;'Trades'!E79,"Zamknięta ilość przekracza początkową",IF(AND('Trades'!I79="OPEN",D79='Trades'!E79),"OPEN jest sprzeczne z zerową pozostałą ilością",IF('Trades'!I79="OPEN","",IF(O79=0,"Dodaj wyjście w Exits",IF(D79&lt;&gt;'Trades'!E79,"CLOSED wymaga zamknięcia całej ilości",IF(AND('Trades'!J79="NET",NOT(ISNUMBER('Trades'!L79))),"Podaj uzgodnione netto całej pozycji",IF(AND('Trades'!J79="NET",'Trades'!K79&lt;&gt;"YES"),"Potwierdź netto całej pozycji",IF(IF('Trades'!J79="NET",IF('Trades'!M79="",FALSE,IF(NOT(ISNUMBER('Trades'!M79)),TRUE,OR('Trades'!M79&lt;0,'Trades'!M79&gt;1000000000,ROUND('Trades'!M79,2)&lt;&gt;'Trades'!M79))),FALSE),"Kwoty: do 2 miejsc po przecinku; wartość bezwzględna wpisu ≤ 1 000 000 000.",IF(IF('Trades'!J79="NET",IF('Trades'!N79="",FALSE,IF(NOT(ISNUMBER('Trades'!N79)),TRUE,OR('Trades'!N79&lt;0,'Trades'!N79&gt;1000000000,ROUND('Trades'!N79,2)&lt;&gt;'Trades'!N79))),FALSE),"Kwoty: do 2 miejsc po przecinku; wartość bezwzględna wpisu ≤ 1 000 000 000.",IF(IF('Trades'!J79="NET",IF('Trades'!O79="",FALSE,IF(NOT(ISNUMBER('Trades'!O79)),TRUE,OR(ABS('Trades'!O79)&gt;1000000000,ROUND('Trades'!O79,2)&lt;&gt;'Trades'!O79))),FALSE),"Kwoty: do 2 miejsc po przecinku; wartość bezwzględna wpisu ≤ 1 000 000 000.",IF(AND('Trades'!J79="GROSS",NOT(ISNUMBER('Trades'!M79))),"Podaj prowizję, także zero",IF(AND('Trades'!J79="GROSS",'Trades'!M79&lt;0),"Prowizja nie może być ujemna",IF(AND('Trades'!J79="GROSS",NOT(ISNUMBER('Trades'!N79))),"Podaj pozostałe opłaty, także zero",IF(AND('Trades'!J79="GROSS",'Trades'!N79&lt;0),"Opłaty nie mogą być ujemne",IF(AND('Trades'!J79="GROSS",NOT(ISNUMBER('Trades'!O79))),"Podaj finansowanie ze znakiem, także zero",IF(AND('Trades'!J79="GROSS",NOT(ISNUMBER(F79))),"Podaj P&amp;L brutto każdego wyjścia",IF(IF('Trades'!J79="NET",OR(ABS('Trades'!L79)&gt;1000000000,ROUND('Trades'!L79,2)&lt;&gt;'Trades'!L79),FALSE),"Kwoty: do 2 miejsc po przecinku; wartość bezwzględna wpisu ≤ 1 000 000 000.",IF(IF('Trades'!J79="GROSS",OR(ABS('Trades'!M79)&gt;1000000000,ABS('Trades'!N79)&gt;1000000000,ABS('Trades'!O79)&gt;1000000000,ROUND('Trades'!M79,2)&lt;&gt;'Trades'!M79,ROUND('Trades'!N79,2)&lt;&gt;'Trades'!N79,ROUND('Trades'!O79,2)&lt;&gt;'Trades'!O79),FALSE),"Kwoty: do 2 miejsc po przecinku; wartość bezwzględna wpisu ≤ 1 000 000 000.",IF(AND('Trades'!G79&lt;&gt;"",OR(NOT(ISNUMBER('Trades'!G79)),'Trades'!G79&lt;=0)),"Podaj dodatnią cenę lub pozostaw puste",IF(AND('Trades'!H79&lt;&gt;"",OR(NOT(ISNUMBER('Trades'!H79)),'Trades'!H79&lt;=0)),"Podaj dodatnią cenę lub pozostaw puste","")))))))))))))))))))))))))))))))))))</x:f>
      </x:c>
      <x:c r="D79" s="31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b.d.",ROUND(SUMIFS('Exits'!$I$9:$I$608,'Exits'!$B$9:$B$608,'Trades'!A79),8)))</x:f>
      </x:c>
      <x:c r="E79" s="32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b.d.",IF(OR(O79=0,COUNTIFS('Exits'!$B$9:$B$608,'Trades'!A79,'Exits'!$G$9:$G$608,-1)&gt;0),"b.d.",_xlfn.MAXIFS('Exits'!$C$9:$C$608,'Exits'!$B$9:$B$608,'Trades'!A79))))</x:f>
      </x:c>
      <x:c r="F79" s="30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b.d.",IF(AND(O79&gt;0,SUMIFS('Exits'!$J$9:$J$608,'Exits'!$B$9:$B$608,'Trades'!A79)=O79),ROUND(SUMIFS('Exits'!$F$9:$F$608,'Exits'!$B$9:$B$608,'Trades'!A79),2),"b.d.")))</x:f>
      </x:c>
      <x:c r="G79" s="30" t="str">
        <x:f>IF(P79=0,"",IF(K79&lt;&gt;1,"b.d.",IF('Trades'!J79="NET",'Trades'!L79,ROUND(F79-'Trades'!M79-'Trades'!N79+'Trades'!O79,2))))</x:f>
      </x:c>
      <x:c r="H79" s="31" t="str">
        <x:f>IF(P79=0,"",IF(N79=1,G79/'Trades'!P79,"b.d."))</x:f>
      </x:c>
      <x:c r="I79" s="33" t="str">
        <x:f>IF(P79=0,"",IF(K79&lt;&gt;1,"Pozycja niezamknięta",IF(NOT(ISNUMBER('Trades'!P79)),"Brak lub błędne ryzyko: dodatnie, ≤ 1 000 000 000, do 2 miejsc po przecinku.",IF(OR('Trades'!P79&lt;=0,'Trades'!P79&gt;1000000000,ROUND('Trades'!P79,2)&lt;&gt;'Trades'!P79),"Brak lub błędne ryzyko: dodatnie, ≤ 1 000 000 000, do 2 miejsc po przecinku.",IF(AND('Trades'!Q79&lt;&gt;"PRICE",'Trades'!Q79&lt;&gt;"ALL_IN"),"Wybierz PRICE lub ALL_IN",IF('Trades'!Q79&lt;&gt;'Summary'!$K$4,"Wybrano inną podstawę","Zapisane"))))))</x:f>
      </x:c>
      <x:c r="J79" s="33" t="str">
        <x:f>IF(P79=0,"",IF('Summary'!$H$6="Sprawdź daty filtra","Sprawdź daty filtra",IF(L79=1,"Uwzględniona",IF(K79=1,"Poza okresem","Nieuwzględniona"))))</x:f>
      </x:c>
      <x:c r="K79" s="29" t="n">
        <x:f>IF(P79=0,0,IF('Trades'!I79="UNSUPPORTED",4,IF(C79&lt;&gt;"",3,IF('Trades'!I79="OPEN",2,1))))</x:f>
        <x:v>0</x:v>
      </x:c>
      <x:c r="L79" s="29" t="n">
        <x:f>IF(OR(K79&lt;&gt;1,'Summary'!$H$6="Sprawdź daty filtra"),0,IF(AND(OR('Summary'!$B$6="",E79&gt;='Summary'!$B$6),OR('Summary'!$E$6="",E79&lt;'Summary'!$E$6+1)),1,0))</x:f>
        <x:v>0</x:v>
      </x:c>
      <x:c r="M79" s="29" t="n">
        <x:f>IF(AND(L79=1,N79=1,'Trades'!Q79='Summary'!$K$4),1,0)</x:f>
        <x:v>0</x:v>
      </x:c>
      <x:c r="N79" s="29" t="n">
        <x:f>IF(K79&lt;&gt;1,0,IF(NOT(ISNUMBER('Trades'!P79)),0,IF(AND('Trades'!P79&gt;0,'Trades'!P79&lt;=1000000000,ROUND('Trades'!P79,2)='Trades'!P79,OR('Trades'!Q79="PRICE",'Trades'!Q79="ALL_IN")),1,0)))</x:f>
        <x:v>0</x:v>
      </x:c>
      <x:c r="O79" s="29" t="n">
        <x:f>IF(P79=0,0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0,COUNTIFS('Exits'!$B$9:$B$608,'Trades'!A79,'Exits'!$K$9:$K$608,1)))</x:f>
        <x:v>0</x:v>
      </x:c>
      <x:c r="P79" s="29" t="n">
        <x:f>IF(COUNTA('Trades'!A79:I79,'Trades'!K79:T79)=0,0,1)</x:f>
        <x:v>0</x:v>
      </x:c>
    </x:row>
    <x:row r="80" ht="52" customHeight="1">
      <x:c r="A80" s="29" t="str">
        <x:f>IF(P80=0,"",IF('Trades'!A80="","[Trades "&amp;ROW()&amp;"]",'Trades'!A80))</x:f>
      </x:c>
      <x:c r="B80" s="33" t="str">
        <x:f>IF(K80=0,"",CHOOSE(K80,"Zamknięta","Otwarta","Niepełna / błędna","Nieobsługiwana"))</x:f>
      </x:c>
      <x:c r="C80" s="33" t="str">
        <x:f>IF(P80=0,"",IF('Trades'!I80="UNSUPPORTED","Dobieranie / odwrócenia nie są obsługiwane",IF('Trades'!A80="","Podaj ID transakcji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ID: tekst zaczynający się od A–Z, do 64 znaków; bez *, ?, ~, =, &lt; i &gt;. Przykład: T-001.",IF(COUNTIFS('Trades'!$A$9:$A$208,'Trades'!A80)&lt;&gt;1,"ID transakcji się powtarza",IF('Trades'!B80="","Podaj instrument",IF(AND('Trades'!C80&lt;&gt;"LONG",'Trades'!C80&lt;&gt;"SHORT"),"Wybierz LONG lub SHORT",IF(NOT(ISNUMBER('Trades'!D80)),"Podaj prawidłowy czas otwarcia",IF(OR('Trades'!D80&lt;1,'Trades'!D80&gt;2958465),"Podaj prawidłowy czas otwarcia",IF(NOT(ISNUMBER('Trades'!E80)),"Podaj dodatnią początkową ilość",IF(OR('Trades'!E80&lt;=0,'Trades'!E80&gt;1000000,ROUND('Trades'!E80,8)&lt;&gt;'Trades'!E80),"Podaj dodatnią początkową ilość",IF('Trades'!F80="","Podaj jednostkę ilości",IF(AND('Trades'!I80&lt;&gt;"OPEN",'Trades'!I80&lt;&gt;"CLOSED"),"Wybierz OPEN lub CLOSED",IF(AND('Trades'!J80&lt;&gt;"NET",'Trades'!J80&lt;&gt;"GROSS"),"Wybierz NET lub GROSS",IF(COUNTIFS('Exits'!$B$9:$B$608,'Trades'!A80,'Exits'!$G$9:$G$608,-1)&gt;0,"Sprawdź powiązane wyjścia",IF(D80&gt;'Trades'!E80,"Zamknięta ilość przekracza początkową",IF(AND('Trades'!I80="OPEN",D80='Trades'!E80),"OPEN jest sprzeczne z zerową pozostałą ilością",IF('Trades'!I80="OPEN","",IF(O80=0,"Dodaj wyjście w Exits",IF(D80&lt;&gt;'Trades'!E80,"CLOSED wymaga zamknięcia całej ilości",IF(AND('Trades'!J80="NET",NOT(ISNUMBER('Trades'!L80))),"Podaj uzgodnione netto całej pozycji",IF(AND('Trades'!J80="NET",'Trades'!K80&lt;&gt;"YES"),"Potwierdź netto całej pozycji",IF(IF('Trades'!J80="NET",IF('Trades'!M80="",FALSE,IF(NOT(ISNUMBER('Trades'!M80)),TRUE,OR('Trades'!M80&lt;0,'Trades'!M80&gt;1000000000,ROUND('Trades'!M80,2)&lt;&gt;'Trades'!M80))),FALSE),"Kwoty: do 2 miejsc po przecinku; wartość bezwzględna wpisu ≤ 1 000 000 000.",IF(IF('Trades'!J80="NET",IF('Trades'!N80="",FALSE,IF(NOT(ISNUMBER('Trades'!N80)),TRUE,OR('Trades'!N80&lt;0,'Trades'!N80&gt;1000000000,ROUND('Trades'!N80,2)&lt;&gt;'Trades'!N80))),FALSE),"Kwoty: do 2 miejsc po przecinku; wartość bezwzględna wpisu ≤ 1 000 000 000.",IF(IF('Trades'!J80="NET",IF('Trades'!O80="",FALSE,IF(NOT(ISNUMBER('Trades'!O80)),TRUE,OR(ABS('Trades'!O80)&gt;1000000000,ROUND('Trades'!O80,2)&lt;&gt;'Trades'!O80))),FALSE),"Kwoty: do 2 miejsc po przecinku; wartość bezwzględna wpisu ≤ 1 000 000 000.",IF(AND('Trades'!J80="GROSS",NOT(ISNUMBER('Trades'!M80))),"Podaj prowizję, także zero",IF(AND('Trades'!J80="GROSS",'Trades'!M80&lt;0),"Prowizja nie może być ujemna",IF(AND('Trades'!J80="GROSS",NOT(ISNUMBER('Trades'!N80))),"Podaj pozostałe opłaty, także zero",IF(AND('Trades'!J80="GROSS",'Trades'!N80&lt;0),"Opłaty nie mogą być ujemne",IF(AND('Trades'!J80="GROSS",NOT(ISNUMBER('Trades'!O80))),"Podaj finansowanie ze znakiem, także zero",IF(AND('Trades'!J80="GROSS",NOT(ISNUMBER(F80))),"Podaj P&amp;L brutto każdego wyjścia",IF(IF('Trades'!J80="NET",OR(ABS('Trades'!L80)&gt;1000000000,ROUND('Trades'!L80,2)&lt;&gt;'Trades'!L80),FALSE),"Kwoty: do 2 miejsc po przecinku; wartość bezwzględna wpisu ≤ 1 000 000 000.",IF(IF('Trades'!J80="GROSS",OR(ABS('Trades'!M80)&gt;1000000000,ABS('Trades'!N80)&gt;1000000000,ABS('Trades'!O80)&gt;1000000000,ROUND('Trades'!M80,2)&lt;&gt;'Trades'!M80,ROUND('Trades'!N80,2)&lt;&gt;'Trades'!N80,ROUND('Trades'!O80,2)&lt;&gt;'Trades'!O80),FALSE),"Kwoty: do 2 miejsc po przecinku; wartość bezwzględna wpisu ≤ 1 000 000 000.",IF(AND('Trades'!G80&lt;&gt;"",OR(NOT(ISNUMBER('Trades'!G80)),'Trades'!G80&lt;=0)),"Podaj dodatnią cenę lub pozostaw puste",IF(AND('Trades'!H80&lt;&gt;"",OR(NOT(ISNUMBER('Trades'!H80)),'Trades'!H80&lt;=0)),"Podaj dodatnią cenę lub pozostaw puste","")))))))))))))))))))))))))))))))))))</x:f>
      </x:c>
      <x:c r="D80" s="31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b.d.",ROUND(SUMIFS('Exits'!$I$9:$I$608,'Exits'!$B$9:$B$608,'Trades'!A80),8)))</x:f>
      </x:c>
      <x:c r="E80" s="32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b.d.",IF(OR(O80=0,COUNTIFS('Exits'!$B$9:$B$608,'Trades'!A80,'Exits'!$G$9:$G$608,-1)&gt;0),"b.d.",_xlfn.MAXIFS('Exits'!$C$9:$C$608,'Exits'!$B$9:$B$608,'Trades'!A80))))</x:f>
      </x:c>
      <x:c r="F80" s="30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b.d.",IF(AND(O80&gt;0,SUMIFS('Exits'!$J$9:$J$608,'Exits'!$B$9:$B$608,'Trades'!A80)=O80),ROUND(SUMIFS('Exits'!$F$9:$F$608,'Exits'!$B$9:$B$608,'Trades'!A80),2),"b.d.")))</x:f>
      </x:c>
      <x:c r="G80" s="30" t="str">
        <x:f>IF(P80=0,"",IF(K80&lt;&gt;1,"b.d.",IF('Trades'!J80="NET",'Trades'!L80,ROUND(F80-'Trades'!M80-'Trades'!N80+'Trades'!O80,2))))</x:f>
      </x:c>
      <x:c r="H80" s="31" t="str">
        <x:f>IF(P80=0,"",IF(N80=1,G80/'Trades'!P80,"b.d."))</x:f>
      </x:c>
      <x:c r="I80" s="33" t="str">
        <x:f>IF(P80=0,"",IF(K80&lt;&gt;1,"Pozycja niezamknięta",IF(NOT(ISNUMBER('Trades'!P80)),"Brak lub błędne ryzyko: dodatnie, ≤ 1 000 000 000, do 2 miejsc po przecinku.",IF(OR('Trades'!P80&lt;=0,'Trades'!P80&gt;1000000000,ROUND('Trades'!P80,2)&lt;&gt;'Trades'!P80),"Brak lub błędne ryzyko: dodatnie, ≤ 1 000 000 000, do 2 miejsc po przecinku.",IF(AND('Trades'!Q80&lt;&gt;"PRICE",'Trades'!Q80&lt;&gt;"ALL_IN"),"Wybierz PRICE lub ALL_IN",IF('Trades'!Q80&lt;&gt;'Summary'!$K$4,"Wybrano inną podstawę","Zapisane"))))))</x:f>
      </x:c>
      <x:c r="J80" s="33" t="str">
        <x:f>IF(P80=0,"",IF('Summary'!$H$6="Sprawdź daty filtra","Sprawdź daty filtra",IF(L80=1,"Uwzględniona",IF(K80=1,"Poza okresem","Nieuwzględniona"))))</x:f>
      </x:c>
      <x:c r="K80" s="29" t="n">
        <x:f>IF(P80=0,0,IF('Trades'!I80="UNSUPPORTED",4,IF(C80&lt;&gt;"",3,IF('Trades'!I80="OPEN",2,1))))</x:f>
        <x:v>0</x:v>
      </x:c>
      <x:c r="L80" s="29" t="n">
        <x:f>IF(OR(K80&lt;&gt;1,'Summary'!$H$6="Sprawdź daty filtra"),0,IF(AND(OR('Summary'!$B$6="",E80&gt;='Summary'!$B$6),OR('Summary'!$E$6="",E80&lt;'Summary'!$E$6+1)),1,0))</x:f>
        <x:v>0</x:v>
      </x:c>
      <x:c r="M80" s="29" t="n">
        <x:f>IF(AND(L80=1,N80=1,'Trades'!Q80='Summary'!$K$4),1,0)</x:f>
        <x:v>0</x:v>
      </x:c>
      <x:c r="N80" s="29" t="n">
        <x:f>IF(K80&lt;&gt;1,0,IF(NOT(ISNUMBER('Trades'!P80)),0,IF(AND('Trades'!P80&gt;0,'Trades'!P80&lt;=1000000000,ROUND('Trades'!P80,2)='Trades'!P80,OR('Trades'!Q80="PRICE",'Trades'!Q80="ALL_IN")),1,0)))</x:f>
        <x:v>0</x:v>
      </x:c>
      <x:c r="O80" s="29" t="n">
        <x:f>IF(P80=0,0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0,COUNTIFS('Exits'!$B$9:$B$608,'Trades'!A80,'Exits'!$K$9:$K$608,1)))</x:f>
        <x:v>0</x:v>
      </x:c>
      <x:c r="P80" s="29" t="n">
        <x:f>IF(COUNTA('Trades'!A80:I80,'Trades'!K80:T80)=0,0,1)</x:f>
        <x:v>0</x:v>
      </x:c>
    </x:row>
    <x:row r="81" ht="52" customHeight="1">
      <x:c r="A81" s="29" t="str">
        <x:f>IF(P81=0,"",IF('Trades'!A81="","[Trades "&amp;ROW()&amp;"]",'Trades'!A81))</x:f>
      </x:c>
      <x:c r="B81" s="33" t="str">
        <x:f>IF(K81=0,"",CHOOSE(K81,"Zamknięta","Otwarta","Niepełna / błędna","Nieobsługiwana"))</x:f>
      </x:c>
      <x:c r="C81" s="33" t="str">
        <x:f>IF(P81=0,"",IF('Trades'!I81="UNSUPPORTED","Dobieranie / odwrócenia nie są obsługiwane",IF('Trades'!A81="","Podaj ID transakcji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ID: tekst zaczynający się od A–Z, do 64 znaków; bez *, ?, ~, =, &lt; i &gt;. Przykład: T-001.",IF(COUNTIFS('Trades'!$A$9:$A$208,'Trades'!A81)&lt;&gt;1,"ID transakcji się powtarza",IF('Trades'!B81="","Podaj instrument",IF(AND('Trades'!C81&lt;&gt;"LONG",'Trades'!C81&lt;&gt;"SHORT"),"Wybierz LONG lub SHORT",IF(NOT(ISNUMBER('Trades'!D81)),"Podaj prawidłowy czas otwarcia",IF(OR('Trades'!D81&lt;1,'Trades'!D81&gt;2958465),"Podaj prawidłowy czas otwarcia",IF(NOT(ISNUMBER('Trades'!E81)),"Podaj dodatnią początkową ilość",IF(OR('Trades'!E81&lt;=0,'Trades'!E81&gt;1000000,ROUND('Trades'!E81,8)&lt;&gt;'Trades'!E81),"Podaj dodatnią początkową ilość",IF('Trades'!F81="","Podaj jednostkę ilości",IF(AND('Trades'!I81&lt;&gt;"OPEN",'Trades'!I81&lt;&gt;"CLOSED"),"Wybierz OPEN lub CLOSED",IF(AND('Trades'!J81&lt;&gt;"NET",'Trades'!J81&lt;&gt;"GROSS"),"Wybierz NET lub GROSS",IF(COUNTIFS('Exits'!$B$9:$B$608,'Trades'!A81,'Exits'!$G$9:$G$608,-1)&gt;0,"Sprawdź powiązane wyjścia",IF(D81&gt;'Trades'!E81,"Zamknięta ilość przekracza początkową",IF(AND('Trades'!I81="OPEN",D81='Trades'!E81),"OPEN jest sprzeczne z zerową pozostałą ilością",IF('Trades'!I81="OPEN","",IF(O81=0,"Dodaj wyjście w Exits",IF(D81&lt;&gt;'Trades'!E81,"CLOSED wymaga zamknięcia całej ilości",IF(AND('Trades'!J81="NET",NOT(ISNUMBER('Trades'!L81))),"Podaj uzgodnione netto całej pozycji",IF(AND('Trades'!J81="NET",'Trades'!K81&lt;&gt;"YES"),"Potwierdź netto całej pozycji",IF(IF('Trades'!J81="NET",IF('Trades'!M81="",FALSE,IF(NOT(ISNUMBER('Trades'!M81)),TRUE,OR('Trades'!M81&lt;0,'Trades'!M81&gt;1000000000,ROUND('Trades'!M81,2)&lt;&gt;'Trades'!M81))),FALSE),"Kwoty: do 2 miejsc po przecinku; wartość bezwzględna wpisu ≤ 1 000 000 000.",IF(IF('Trades'!J81="NET",IF('Trades'!N81="",FALSE,IF(NOT(ISNUMBER('Trades'!N81)),TRUE,OR('Trades'!N81&lt;0,'Trades'!N81&gt;1000000000,ROUND('Trades'!N81,2)&lt;&gt;'Trades'!N81))),FALSE),"Kwoty: do 2 miejsc po przecinku; wartość bezwzględna wpisu ≤ 1 000 000 000.",IF(IF('Trades'!J81="NET",IF('Trades'!O81="",FALSE,IF(NOT(ISNUMBER('Trades'!O81)),TRUE,OR(ABS('Trades'!O81)&gt;1000000000,ROUND('Trades'!O81,2)&lt;&gt;'Trades'!O81))),FALSE),"Kwoty: do 2 miejsc po przecinku; wartość bezwzględna wpisu ≤ 1 000 000 000.",IF(AND('Trades'!J81="GROSS",NOT(ISNUMBER('Trades'!M81))),"Podaj prowizję, także zero",IF(AND('Trades'!J81="GROSS",'Trades'!M81&lt;0),"Prowizja nie może być ujemna",IF(AND('Trades'!J81="GROSS",NOT(ISNUMBER('Trades'!N81))),"Podaj pozostałe opłaty, także zero",IF(AND('Trades'!J81="GROSS",'Trades'!N81&lt;0),"Opłaty nie mogą być ujemne",IF(AND('Trades'!J81="GROSS",NOT(ISNUMBER('Trades'!O81))),"Podaj finansowanie ze znakiem, także zero",IF(AND('Trades'!J81="GROSS",NOT(ISNUMBER(F81))),"Podaj P&amp;L brutto każdego wyjścia",IF(IF('Trades'!J81="NET",OR(ABS('Trades'!L81)&gt;1000000000,ROUND('Trades'!L81,2)&lt;&gt;'Trades'!L81),FALSE),"Kwoty: do 2 miejsc po przecinku; wartość bezwzględna wpisu ≤ 1 000 000 000.",IF(IF('Trades'!J81="GROSS",OR(ABS('Trades'!M81)&gt;1000000000,ABS('Trades'!N81)&gt;1000000000,ABS('Trades'!O81)&gt;1000000000,ROUND('Trades'!M81,2)&lt;&gt;'Trades'!M81,ROUND('Trades'!N81,2)&lt;&gt;'Trades'!N81,ROUND('Trades'!O81,2)&lt;&gt;'Trades'!O81),FALSE),"Kwoty: do 2 miejsc po przecinku; wartość bezwzględna wpisu ≤ 1 000 000 000.",IF(AND('Trades'!G81&lt;&gt;"",OR(NOT(ISNUMBER('Trades'!G81)),'Trades'!G81&lt;=0)),"Podaj dodatnią cenę lub pozostaw puste",IF(AND('Trades'!H81&lt;&gt;"",OR(NOT(ISNUMBER('Trades'!H81)),'Trades'!H81&lt;=0)),"Podaj dodatnią cenę lub pozostaw puste","")))))))))))))))))))))))))))))))))))</x:f>
      </x:c>
      <x:c r="D81" s="31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b.d.",ROUND(SUMIFS('Exits'!$I$9:$I$608,'Exits'!$B$9:$B$608,'Trades'!A81),8)))</x:f>
      </x:c>
      <x:c r="E81" s="32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b.d.",IF(OR(O81=0,COUNTIFS('Exits'!$B$9:$B$608,'Trades'!A81,'Exits'!$G$9:$G$608,-1)&gt;0),"b.d.",_xlfn.MAXIFS('Exits'!$C$9:$C$608,'Exits'!$B$9:$B$608,'Trades'!A81))))</x:f>
      </x:c>
      <x:c r="F81" s="30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b.d.",IF(AND(O81&gt;0,SUMIFS('Exits'!$J$9:$J$608,'Exits'!$B$9:$B$608,'Trades'!A81)=O81),ROUND(SUMIFS('Exits'!$F$9:$F$608,'Exits'!$B$9:$B$608,'Trades'!A81),2),"b.d.")))</x:f>
      </x:c>
      <x:c r="G81" s="30" t="str">
        <x:f>IF(P81=0,"",IF(K81&lt;&gt;1,"b.d.",IF('Trades'!J81="NET",'Trades'!L81,ROUND(F81-'Trades'!M81-'Trades'!N81+'Trades'!O81,2))))</x:f>
      </x:c>
      <x:c r="H81" s="31" t="str">
        <x:f>IF(P81=0,"",IF(N81=1,G81/'Trades'!P81,"b.d."))</x:f>
      </x:c>
      <x:c r="I81" s="33" t="str">
        <x:f>IF(P81=0,"",IF(K81&lt;&gt;1,"Pozycja niezamknięta",IF(NOT(ISNUMBER('Trades'!P81)),"Brak lub błędne ryzyko: dodatnie, ≤ 1 000 000 000, do 2 miejsc po przecinku.",IF(OR('Trades'!P81&lt;=0,'Trades'!P81&gt;1000000000,ROUND('Trades'!P81,2)&lt;&gt;'Trades'!P81),"Brak lub błędne ryzyko: dodatnie, ≤ 1 000 000 000, do 2 miejsc po przecinku.",IF(AND('Trades'!Q81&lt;&gt;"PRICE",'Trades'!Q81&lt;&gt;"ALL_IN"),"Wybierz PRICE lub ALL_IN",IF('Trades'!Q81&lt;&gt;'Summary'!$K$4,"Wybrano inną podstawę","Zapisane"))))))</x:f>
      </x:c>
      <x:c r="J81" s="33" t="str">
        <x:f>IF(P81=0,"",IF('Summary'!$H$6="Sprawdź daty filtra","Sprawdź daty filtra",IF(L81=1,"Uwzględniona",IF(K81=1,"Poza okresem","Nieuwzględniona"))))</x:f>
      </x:c>
      <x:c r="K81" s="29" t="n">
        <x:f>IF(P81=0,0,IF('Trades'!I81="UNSUPPORTED",4,IF(C81&lt;&gt;"",3,IF('Trades'!I81="OPEN",2,1))))</x:f>
        <x:v>0</x:v>
      </x:c>
      <x:c r="L81" s="29" t="n">
        <x:f>IF(OR(K81&lt;&gt;1,'Summary'!$H$6="Sprawdź daty filtra"),0,IF(AND(OR('Summary'!$B$6="",E81&gt;='Summary'!$B$6),OR('Summary'!$E$6="",E81&lt;'Summary'!$E$6+1)),1,0))</x:f>
        <x:v>0</x:v>
      </x:c>
      <x:c r="M81" s="29" t="n">
        <x:f>IF(AND(L81=1,N81=1,'Trades'!Q81='Summary'!$K$4),1,0)</x:f>
        <x:v>0</x:v>
      </x:c>
      <x:c r="N81" s="29" t="n">
        <x:f>IF(K81&lt;&gt;1,0,IF(NOT(ISNUMBER('Trades'!P81)),0,IF(AND('Trades'!P81&gt;0,'Trades'!P81&lt;=1000000000,ROUND('Trades'!P81,2)='Trades'!P81,OR('Trades'!Q81="PRICE",'Trades'!Q81="ALL_IN")),1,0)))</x:f>
        <x:v>0</x:v>
      </x:c>
      <x:c r="O81" s="29" t="n">
        <x:f>IF(P81=0,0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0,COUNTIFS('Exits'!$B$9:$B$608,'Trades'!A81,'Exits'!$K$9:$K$608,1)))</x:f>
        <x:v>0</x:v>
      </x:c>
      <x:c r="P81" s="29" t="n">
        <x:f>IF(COUNTA('Trades'!A81:I81,'Trades'!K81:T81)=0,0,1)</x:f>
        <x:v>0</x:v>
      </x:c>
    </x:row>
    <x:row r="82" ht="52" customHeight="1">
      <x:c r="A82" s="29" t="str">
        <x:f>IF(P82=0,"",IF('Trades'!A82="","[Trades "&amp;ROW()&amp;"]",'Trades'!A82))</x:f>
      </x:c>
      <x:c r="B82" s="33" t="str">
        <x:f>IF(K82=0,"",CHOOSE(K82,"Zamknięta","Otwarta","Niepełna / błędna","Nieobsługiwana"))</x:f>
      </x:c>
      <x:c r="C82" s="33" t="str">
        <x:f>IF(P82=0,"",IF('Trades'!I82="UNSUPPORTED","Dobieranie / odwrócenia nie są obsługiwane",IF('Trades'!A82="","Podaj ID transakcji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ID: tekst zaczynający się od A–Z, do 64 znaków; bez *, ?, ~, =, &lt; i &gt;. Przykład: T-001.",IF(COUNTIFS('Trades'!$A$9:$A$208,'Trades'!A82)&lt;&gt;1,"ID transakcji się powtarza",IF('Trades'!B82="","Podaj instrument",IF(AND('Trades'!C82&lt;&gt;"LONG",'Trades'!C82&lt;&gt;"SHORT"),"Wybierz LONG lub SHORT",IF(NOT(ISNUMBER('Trades'!D82)),"Podaj prawidłowy czas otwarcia",IF(OR('Trades'!D82&lt;1,'Trades'!D82&gt;2958465),"Podaj prawidłowy czas otwarcia",IF(NOT(ISNUMBER('Trades'!E82)),"Podaj dodatnią początkową ilość",IF(OR('Trades'!E82&lt;=0,'Trades'!E82&gt;1000000,ROUND('Trades'!E82,8)&lt;&gt;'Trades'!E82),"Podaj dodatnią początkową ilość",IF('Trades'!F82="","Podaj jednostkę ilości",IF(AND('Trades'!I82&lt;&gt;"OPEN",'Trades'!I82&lt;&gt;"CLOSED"),"Wybierz OPEN lub CLOSED",IF(AND('Trades'!J82&lt;&gt;"NET",'Trades'!J82&lt;&gt;"GROSS"),"Wybierz NET lub GROSS",IF(COUNTIFS('Exits'!$B$9:$B$608,'Trades'!A82,'Exits'!$G$9:$G$608,-1)&gt;0,"Sprawdź powiązane wyjścia",IF(D82&gt;'Trades'!E82,"Zamknięta ilość przekracza początkową",IF(AND('Trades'!I82="OPEN",D82='Trades'!E82),"OPEN jest sprzeczne z zerową pozostałą ilością",IF('Trades'!I82="OPEN","",IF(O82=0,"Dodaj wyjście w Exits",IF(D82&lt;&gt;'Trades'!E82,"CLOSED wymaga zamknięcia całej ilości",IF(AND('Trades'!J82="NET",NOT(ISNUMBER('Trades'!L82))),"Podaj uzgodnione netto całej pozycji",IF(AND('Trades'!J82="NET",'Trades'!K82&lt;&gt;"YES"),"Potwierdź netto całej pozycji",IF(IF('Trades'!J82="NET",IF('Trades'!M82="",FALSE,IF(NOT(ISNUMBER('Trades'!M82)),TRUE,OR('Trades'!M82&lt;0,'Trades'!M82&gt;1000000000,ROUND('Trades'!M82,2)&lt;&gt;'Trades'!M82))),FALSE),"Kwoty: do 2 miejsc po przecinku; wartość bezwzględna wpisu ≤ 1 000 000 000.",IF(IF('Trades'!J82="NET",IF('Trades'!N82="",FALSE,IF(NOT(ISNUMBER('Trades'!N82)),TRUE,OR('Trades'!N82&lt;0,'Trades'!N82&gt;1000000000,ROUND('Trades'!N82,2)&lt;&gt;'Trades'!N82))),FALSE),"Kwoty: do 2 miejsc po przecinku; wartość bezwzględna wpisu ≤ 1 000 000 000.",IF(IF('Trades'!J82="NET",IF('Trades'!O82="",FALSE,IF(NOT(ISNUMBER('Trades'!O82)),TRUE,OR(ABS('Trades'!O82)&gt;1000000000,ROUND('Trades'!O82,2)&lt;&gt;'Trades'!O82))),FALSE),"Kwoty: do 2 miejsc po przecinku; wartość bezwzględna wpisu ≤ 1 000 000 000.",IF(AND('Trades'!J82="GROSS",NOT(ISNUMBER('Trades'!M82))),"Podaj prowizję, także zero",IF(AND('Trades'!J82="GROSS",'Trades'!M82&lt;0),"Prowizja nie może być ujemna",IF(AND('Trades'!J82="GROSS",NOT(ISNUMBER('Trades'!N82))),"Podaj pozostałe opłaty, także zero",IF(AND('Trades'!J82="GROSS",'Trades'!N82&lt;0),"Opłaty nie mogą być ujemne",IF(AND('Trades'!J82="GROSS",NOT(ISNUMBER('Trades'!O82))),"Podaj finansowanie ze znakiem, także zero",IF(AND('Trades'!J82="GROSS",NOT(ISNUMBER(F82))),"Podaj P&amp;L brutto każdego wyjścia",IF(IF('Trades'!J82="NET",OR(ABS('Trades'!L82)&gt;1000000000,ROUND('Trades'!L82,2)&lt;&gt;'Trades'!L82),FALSE),"Kwoty: do 2 miejsc po przecinku; wartość bezwzględna wpisu ≤ 1 000 000 000.",IF(IF('Trades'!J82="GROSS",OR(ABS('Trades'!M82)&gt;1000000000,ABS('Trades'!N82)&gt;1000000000,ABS('Trades'!O82)&gt;1000000000,ROUND('Trades'!M82,2)&lt;&gt;'Trades'!M82,ROUND('Trades'!N82,2)&lt;&gt;'Trades'!N82,ROUND('Trades'!O82,2)&lt;&gt;'Trades'!O82),FALSE),"Kwoty: do 2 miejsc po przecinku; wartość bezwzględna wpisu ≤ 1 000 000 000.",IF(AND('Trades'!G82&lt;&gt;"",OR(NOT(ISNUMBER('Trades'!G82)),'Trades'!G82&lt;=0)),"Podaj dodatnią cenę lub pozostaw puste",IF(AND('Trades'!H82&lt;&gt;"",OR(NOT(ISNUMBER('Trades'!H82)),'Trades'!H82&lt;=0)),"Podaj dodatnią cenę lub pozostaw puste","")))))))))))))))))))))))))))))))))))</x:f>
      </x:c>
      <x:c r="D82" s="31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b.d.",ROUND(SUMIFS('Exits'!$I$9:$I$608,'Exits'!$B$9:$B$608,'Trades'!A82),8)))</x:f>
      </x:c>
      <x:c r="E82" s="32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b.d.",IF(OR(O82=0,COUNTIFS('Exits'!$B$9:$B$608,'Trades'!A82,'Exits'!$G$9:$G$608,-1)&gt;0),"b.d.",_xlfn.MAXIFS('Exits'!$C$9:$C$608,'Exits'!$B$9:$B$608,'Trades'!A82))))</x:f>
      </x:c>
      <x:c r="F82" s="30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b.d.",IF(AND(O82&gt;0,SUMIFS('Exits'!$J$9:$J$608,'Exits'!$B$9:$B$608,'Trades'!A82)=O82),ROUND(SUMIFS('Exits'!$F$9:$F$608,'Exits'!$B$9:$B$608,'Trades'!A82),2),"b.d.")))</x:f>
      </x:c>
      <x:c r="G82" s="30" t="str">
        <x:f>IF(P82=0,"",IF(K82&lt;&gt;1,"b.d.",IF('Trades'!J82="NET",'Trades'!L82,ROUND(F82-'Trades'!M82-'Trades'!N82+'Trades'!O82,2))))</x:f>
      </x:c>
      <x:c r="H82" s="31" t="str">
        <x:f>IF(P82=0,"",IF(N82=1,G82/'Trades'!P82,"b.d."))</x:f>
      </x:c>
      <x:c r="I82" s="33" t="str">
        <x:f>IF(P82=0,"",IF(K82&lt;&gt;1,"Pozycja niezamknięta",IF(NOT(ISNUMBER('Trades'!P82)),"Brak lub błędne ryzyko: dodatnie, ≤ 1 000 000 000, do 2 miejsc po przecinku.",IF(OR('Trades'!P82&lt;=0,'Trades'!P82&gt;1000000000,ROUND('Trades'!P82,2)&lt;&gt;'Trades'!P82),"Brak lub błędne ryzyko: dodatnie, ≤ 1 000 000 000, do 2 miejsc po przecinku.",IF(AND('Trades'!Q82&lt;&gt;"PRICE",'Trades'!Q82&lt;&gt;"ALL_IN"),"Wybierz PRICE lub ALL_IN",IF('Trades'!Q82&lt;&gt;'Summary'!$K$4,"Wybrano inną podstawę","Zapisane"))))))</x:f>
      </x:c>
      <x:c r="J82" s="33" t="str">
        <x:f>IF(P82=0,"",IF('Summary'!$H$6="Sprawdź daty filtra","Sprawdź daty filtra",IF(L82=1,"Uwzględniona",IF(K82=1,"Poza okresem","Nieuwzględniona"))))</x:f>
      </x:c>
      <x:c r="K82" s="29" t="n">
        <x:f>IF(P82=0,0,IF('Trades'!I82="UNSUPPORTED",4,IF(C82&lt;&gt;"",3,IF('Trades'!I82="OPEN",2,1))))</x:f>
        <x:v>0</x:v>
      </x:c>
      <x:c r="L82" s="29" t="n">
        <x:f>IF(OR(K82&lt;&gt;1,'Summary'!$H$6="Sprawdź daty filtra"),0,IF(AND(OR('Summary'!$B$6="",E82&gt;='Summary'!$B$6),OR('Summary'!$E$6="",E82&lt;'Summary'!$E$6+1)),1,0))</x:f>
        <x:v>0</x:v>
      </x:c>
      <x:c r="M82" s="29" t="n">
        <x:f>IF(AND(L82=1,N82=1,'Trades'!Q82='Summary'!$K$4),1,0)</x:f>
        <x:v>0</x:v>
      </x:c>
      <x:c r="N82" s="29" t="n">
        <x:f>IF(K82&lt;&gt;1,0,IF(NOT(ISNUMBER('Trades'!P82)),0,IF(AND('Trades'!P82&gt;0,'Trades'!P82&lt;=1000000000,ROUND('Trades'!P82,2)='Trades'!P82,OR('Trades'!Q82="PRICE",'Trades'!Q82="ALL_IN")),1,0)))</x:f>
        <x:v>0</x:v>
      </x:c>
      <x:c r="O82" s="29" t="n">
        <x:f>IF(P82=0,0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0,COUNTIFS('Exits'!$B$9:$B$608,'Trades'!A82,'Exits'!$K$9:$K$608,1)))</x:f>
        <x:v>0</x:v>
      </x:c>
      <x:c r="P82" s="29" t="n">
        <x:f>IF(COUNTA('Trades'!A82:I82,'Trades'!K82:T82)=0,0,1)</x:f>
        <x:v>0</x:v>
      </x:c>
    </x:row>
    <x:row r="83" ht="52" customHeight="1">
      <x:c r="A83" s="29" t="str">
        <x:f>IF(P83=0,"",IF('Trades'!A83="","[Trades "&amp;ROW()&amp;"]",'Trades'!A83))</x:f>
      </x:c>
      <x:c r="B83" s="33" t="str">
        <x:f>IF(K83=0,"",CHOOSE(K83,"Zamknięta","Otwarta","Niepełna / błędna","Nieobsługiwana"))</x:f>
      </x:c>
      <x:c r="C83" s="33" t="str">
        <x:f>IF(P83=0,"",IF('Trades'!I83="UNSUPPORTED","Dobieranie / odwrócenia nie są obsługiwane",IF('Trades'!A83="","Podaj ID transakcji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ID: tekst zaczynający się od A–Z, do 64 znaków; bez *, ?, ~, =, &lt; i &gt;. Przykład: T-001.",IF(COUNTIFS('Trades'!$A$9:$A$208,'Trades'!A83)&lt;&gt;1,"ID transakcji się powtarza",IF('Trades'!B83="","Podaj instrument",IF(AND('Trades'!C83&lt;&gt;"LONG",'Trades'!C83&lt;&gt;"SHORT"),"Wybierz LONG lub SHORT",IF(NOT(ISNUMBER('Trades'!D83)),"Podaj prawidłowy czas otwarcia",IF(OR('Trades'!D83&lt;1,'Trades'!D83&gt;2958465),"Podaj prawidłowy czas otwarcia",IF(NOT(ISNUMBER('Trades'!E83)),"Podaj dodatnią początkową ilość",IF(OR('Trades'!E83&lt;=0,'Trades'!E83&gt;1000000,ROUND('Trades'!E83,8)&lt;&gt;'Trades'!E83),"Podaj dodatnią początkową ilość",IF('Trades'!F83="","Podaj jednostkę ilości",IF(AND('Trades'!I83&lt;&gt;"OPEN",'Trades'!I83&lt;&gt;"CLOSED"),"Wybierz OPEN lub CLOSED",IF(AND('Trades'!J83&lt;&gt;"NET",'Trades'!J83&lt;&gt;"GROSS"),"Wybierz NET lub GROSS",IF(COUNTIFS('Exits'!$B$9:$B$608,'Trades'!A83,'Exits'!$G$9:$G$608,-1)&gt;0,"Sprawdź powiązane wyjścia",IF(D83&gt;'Trades'!E83,"Zamknięta ilość przekracza początkową",IF(AND('Trades'!I83="OPEN",D83='Trades'!E83),"OPEN jest sprzeczne z zerową pozostałą ilością",IF('Trades'!I83="OPEN","",IF(O83=0,"Dodaj wyjście w Exits",IF(D83&lt;&gt;'Trades'!E83,"CLOSED wymaga zamknięcia całej ilości",IF(AND('Trades'!J83="NET",NOT(ISNUMBER('Trades'!L83))),"Podaj uzgodnione netto całej pozycji",IF(AND('Trades'!J83="NET",'Trades'!K83&lt;&gt;"YES"),"Potwierdź netto całej pozycji",IF(IF('Trades'!J83="NET",IF('Trades'!M83="",FALSE,IF(NOT(ISNUMBER('Trades'!M83)),TRUE,OR('Trades'!M83&lt;0,'Trades'!M83&gt;1000000000,ROUND('Trades'!M83,2)&lt;&gt;'Trades'!M83))),FALSE),"Kwoty: do 2 miejsc po przecinku; wartość bezwzględna wpisu ≤ 1 000 000 000.",IF(IF('Trades'!J83="NET",IF('Trades'!N83="",FALSE,IF(NOT(ISNUMBER('Trades'!N83)),TRUE,OR('Trades'!N83&lt;0,'Trades'!N83&gt;1000000000,ROUND('Trades'!N83,2)&lt;&gt;'Trades'!N83))),FALSE),"Kwoty: do 2 miejsc po przecinku; wartość bezwzględna wpisu ≤ 1 000 000 000.",IF(IF('Trades'!J83="NET",IF('Trades'!O83="",FALSE,IF(NOT(ISNUMBER('Trades'!O83)),TRUE,OR(ABS('Trades'!O83)&gt;1000000000,ROUND('Trades'!O83,2)&lt;&gt;'Trades'!O83))),FALSE),"Kwoty: do 2 miejsc po przecinku; wartość bezwzględna wpisu ≤ 1 000 000 000.",IF(AND('Trades'!J83="GROSS",NOT(ISNUMBER('Trades'!M83))),"Podaj prowizję, także zero",IF(AND('Trades'!J83="GROSS",'Trades'!M83&lt;0),"Prowizja nie może być ujemna",IF(AND('Trades'!J83="GROSS",NOT(ISNUMBER('Trades'!N83))),"Podaj pozostałe opłaty, także zero",IF(AND('Trades'!J83="GROSS",'Trades'!N83&lt;0),"Opłaty nie mogą być ujemne",IF(AND('Trades'!J83="GROSS",NOT(ISNUMBER('Trades'!O83))),"Podaj finansowanie ze znakiem, także zero",IF(AND('Trades'!J83="GROSS",NOT(ISNUMBER(F83))),"Podaj P&amp;L brutto każdego wyjścia",IF(IF('Trades'!J83="NET",OR(ABS('Trades'!L83)&gt;1000000000,ROUND('Trades'!L83,2)&lt;&gt;'Trades'!L83),FALSE),"Kwoty: do 2 miejsc po przecinku; wartość bezwzględna wpisu ≤ 1 000 000 000.",IF(IF('Trades'!J83="GROSS",OR(ABS('Trades'!M83)&gt;1000000000,ABS('Trades'!N83)&gt;1000000000,ABS('Trades'!O83)&gt;1000000000,ROUND('Trades'!M83,2)&lt;&gt;'Trades'!M83,ROUND('Trades'!N83,2)&lt;&gt;'Trades'!N83,ROUND('Trades'!O83,2)&lt;&gt;'Trades'!O83),FALSE),"Kwoty: do 2 miejsc po przecinku; wartość bezwzględna wpisu ≤ 1 000 000 000.",IF(AND('Trades'!G83&lt;&gt;"",OR(NOT(ISNUMBER('Trades'!G83)),'Trades'!G83&lt;=0)),"Podaj dodatnią cenę lub pozostaw puste",IF(AND('Trades'!H83&lt;&gt;"",OR(NOT(ISNUMBER('Trades'!H83)),'Trades'!H83&lt;=0)),"Podaj dodatnią cenę lub pozostaw puste","")))))))))))))))))))))))))))))))))))</x:f>
      </x:c>
      <x:c r="D83" s="31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b.d.",ROUND(SUMIFS('Exits'!$I$9:$I$608,'Exits'!$B$9:$B$608,'Trades'!A83),8)))</x:f>
      </x:c>
      <x:c r="E83" s="32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b.d.",IF(OR(O83=0,COUNTIFS('Exits'!$B$9:$B$608,'Trades'!A83,'Exits'!$G$9:$G$608,-1)&gt;0),"b.d.",_xlfn.MAXIFS('Exits'!$C$9:$C$608,'Exits'!$B$9:$B$608,'Trades'!A83))))</x:f>
      </x:c>
      <x:c r="F83" s="30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b.d.",IF(AND(O83&gt;0,SUMIFS('Exits'!$J$9:$J$608,'Exits'!$B$9:$B$608,'Trades'!A83)=O83),ROUND(SUMIFS('Exits'!$F$9:$F$608,'Exits'!$B$9:$B$608,'Trades'!A83),2),"b.d.")))</x:f>
      </x:c>
      <x:c r="G83" s="30" t="str">
        <x:f>IF(P83=0,"",IF(K83&lt;&gt;1,"b.d.",IF('Trades'!J83="NET",'Trades'!L83,ROUND(F83-'Trades'!M83-'Trades'!N83+'Trades'!O83,2))))</x:f>
      </x:c>
      <x:c r="H83" s="31" t="str">
        <x:f>IF(P83=0,"",IF(N83=1,G83/'Trades'!P83,"b.d."))</x:f>
      </x:c>
      <x:c r="I83" s="33" t="str">
        <x:f>IF(P83=0,"",IF(K83&lt;&gt;1,"Pozycja niezamknięta",IF(NOT(ISNUMBER('Trades'!P83)),"Brak lub błędne ryzyko: dodatnie, ≤ 1 000 000 000, do 2 miejsc po przecinku.",IF(OR('Trades'!P83&lt;=0,'Trades'!P83&gt;1000000000,ROUND('Trades'!P83,2)&lt;&gt;'Trades'!P83),"Brak lub błędne ryzyko: dodatnie, ≤ 1 000 000 000, do 2 miejsc po przecinku.",IF(AND('Trades'!Q83&lt;&gt;"PRICE",'Trades'!Q83&lt;&gt;"ALL_IN"),"Wybierz PRICE lub ALL_IN",IF('Trades'!Q83&lt;&gt;'Summary'!$K$4,"Wybrano inną podstawę","Zapisane"))))))</x:f>
      </x:c>
      <x:c r="J83" s="33" t="str">
        <x:f>IF(P83=0,"",IF('Summary'!$H$6="Sprawdź daty filtra","Sprawdź daty filtra",IF(L83=1,"Uwzględniona",IF(K83=1,"Poza okresem","Nieuwzględniona"))))</x:f>
      </x:c>
      <x:c r="K83" s="29" t="n">
        <x:f>IF(P83=0,0,IF('Trades'!I83="UNSUPPORTED",4,IF(C83&lt;&gt;"",3,IF('Trades'!I83="OPEN",2,1))))</x:f>
        <x:v>0</x:v>
      </x:c>
      <x:c r="L83" s="29" t="n">
        <x:f>IF(OR(K83&lt;&gt;1,'Summary'!$H$6="Sprawdź daty filtra"),0,IF(AND(OR('Summary'!$B$6="",E83&gt;='Summary'!$B$6),OR('Summary'!$E$6="",E83&lt;'Summary'!$E$6+1)),1,0))</x:f>
        <x:v>0</x:v>
      </x:c>
      <x:c r="M83" s="29" t="n">
        <x:f>IF(AND(L83=1,N83=1,'Trades'!Q83='Summary'!$K$4),1,0)</x:f>
        <x:v>0</x:v>
      </x:c>
      <x:c r="N83" s="29" t="n">
        <x:f>IF(K83&lt;&gt;1,0,IF(NOT(ISNUMBER('Trades'!P83)),0,IF(AND('Trades'!P83&gt;0,'Trades'!P83&lt;=1000000000,ROUND('Trades'!P83,2)='Trades'!P83,OR('Trades'!Q83="PRICE",'Trades'!Q83="ALL_IN")),1,0)))</x:f>
        <x:v>0</x:v>
      </x:c>
      <x:c r="O83" s="29" t="n">
        <x:f>IF(P83=0,0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0,COUNTIFS('Exits'!$B$9:$B$608,'Trades'!A83,'Exits'!$K$9:$K$608,1)))</x:f>
        <x:v>0</x:v>
      </x:c>
      <x:c r="P83" s="29" t="n">
        <x:f>IF(COUNTA('Trades'!A83:I83,'Trades'!K83:T83)=0,0,1)</x:f>
        <x:v>0</x:v>
      </x:c>
    </x:row>
    <x:row r="84" ht="52" customHeight="1">
      <x:c r="A84" s="29" t="str">
        <x:f>IF(P84=0,"",IF('Trades'!A84="","[Trades "&amp;ROW()&amp;"]",'Trades'!A84))</x:f>
      </x:c>
      <x:c r="B84" s="33" t="str">
        <x:f>IF(K84=0,"",CHOOSE(K84,"Zamknięta","Otwarta","Niepełna / błędna","Nieobsługiwana"))</x:f>
      </x:c>
      <x:c r="C84" s="33" t="str">
        <x:f>IF(P84=0,"",IF('Trades'!I84="UNSUPPORTED","Dobieranie / odwrócenia nie są obsługiwane",IF('Trades'!A84="","Podaj ID transakcji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ID: tekst zaczynający się od A–Z, do 64 znaków; bez *, ?, ~, =, &lt; i &gt;. Przykład: T-001.",IF(COUNTIFS('Trades'!$A$9:$A$208,'Trades'!A84)&lt;&gt;1,"ID transakcji się powtarza",IF('Trades'!B84="","Podaj instrument",IF(AND('Trades'!C84&lt;&gt;"LONG",'Trades'!C84&lt;&gt;"SHORT"),"Wybierz LONG lub SHORT",IF(NOT(ISNUMBER('Trades'!D84)),"Podaj prawidłowy czas otwarcia",IF(OR('Trades'!D84&lt;1,'Trades'!D84&gt;2958465),"Podaj prawidłowy czas otwarcia",IF(NOT(ISNUMBER('Trades'!E84)),"Podaj dodatnią początkową ilość",IF(OR('Trades'!E84&lt;=0,'Trades'!E84&gt;1000000,ROUND('Trades'!E84,8)&lt;&gt;'Trades'!E84),"Podaj dodatnią początkową ilość",IF('Trades'!F84="","Podaj jednostkę ilości",IF(AND('Trades'!I84&lt;&gt;"OPEN",'Trades'!I84&lt;&gt;"CLOSED"),"Wybierz OPEN lub CLOSED",IF(AND('Trades'!J84&lt;&gt;"NET",'Trades'!J84&lt;&gt;"GROSS"),"Wybierz NET lub GROSS",IF(COUNTIFS('Exits'!$B$9:$B$608,'Trades'!A84,'Exits'!$G$9:$G$608,-1)&gt;0,"Sprawdź powiązane wyjścia",IF(D84&gt;'Trades'!E84,"Zamknięta ilość przekracza początkową",IF(AND('Trades'!I84="OPEN",D84='Trades'!E84),"OPEN jest sprzeczne z zerową pozostałą ilością",IF('Trades'!I84="OPEN","",IF(O84=0,"Dodaj wyjście w Exits",IF(D84&lt;&gt;'Trades'!E84,"CLOSED wymaga zamknięcia całej ilości",IF(AND('Trades'!J84="NET",NOT(ISNUMBER('Trades'!L84))),"Podaj uzgodnione netto całej pozycji",IF(AND('Trades'!J84="NET",'Trades'!K84&lt;&gt;"YES"),"Potwierdź netto całej pozycji",IF(IF('Trades'!J84="NET",IF('Trades'!M84="",FALSE,IF(NOT(ISNUMBER('Trades'!M84)),TRUE,OR('Trades'!M84&lt;0,'Trades'!M84&gt;1000000000,ROUND('Trades'!M84,2)&lt;&gt;'Trades'!M84))),FALSE),"Kwoty: do 2 miejsc po przecinku; wartość bezwzględna wpisu ≤ 1 000 000 000.",IF(IF('Trades'!J84="NET",IF('Trades'!N84="",FALSE,IF(NOT(ISNUMBER('Trades'!N84)),TRUE,OR('Trades'!N84&lt;0,'Trades'!N84&gt;1000000000,ROUND('Trades'!N84,2)&lt;&gt;'Trades'!N84))),FALSE),"Kwoty: do 2 miejsc po przecinku; wartość bezwzględna wpisu ≤ 1 000 000 000.",IF(IF('Trades'!J84="NET",IF('Trades'!O84="",FALSE,IF(NOT(ISNUMBER('Trades'!O84)),TRUE,OR(ABS('Trades'!O84)&gt;1000000000,ROUND('Trades'!O84,2)&lt;&gt;'Trades'!O84))),FALSE),"Kwoty: do 2 miejsc po przecinku; wartość bezwzględna wpisu ≤ 1 000 000 000.",IF(AND('Trades'!J84="GROSS",NOT(ISNUMBER('Trades'!M84))),"Podaj prowizję, także zero",IF(AND('Trades'!J84="GROSS",'Trades'!M84&lt;0),"Prowizja nie może być ujemna",IF(AND('Trades'!J84="GROSS",NOT(ISNUMBER('Trades'!N84))),"Podaj pozostałe opłaty, także zero",IF(AND('Trades'!J84="GROSS",'Trades'!N84&lt;0),"Opłaty nie mogą być ujemne",IF(AND('Trades'!J84="GROSS",NOT(ISNUMBER('Trades'!O84))),"Podaj finansowanie ze znakiem, także zero",IF(AND('Trades'!J84="GROSS",NOT(ISNUMBER(F84))),"Podaj P&amp;L brutto każdego wyjścia",IF(IF('Trades'!J84="NET",OR(ABS('Trades'!L84)&gt;1000000000,ROUND('Trades'!L84,2)&lt;&gt;'Trades'!L84),FALSE),"Kwoty: do 2 miejsc po przecinku; wartość bezwzględna wpisu ≤ 1 000 000 000.",IF(IF('Trades'!J84="GROSS",OR(ABS('Trades'!M84)&gt;1000000000,ABS('Trades'!N84)&gt;1000000000,ABS('Trades'!O84)&gt;1000000000,ROUND('Trades'!M84,2)&lt;&gt;'Trades'!M84,ROUND('Trades'!N84,2)&lt;&gt;'Trades'!N84,ROUND('Trades'!O84,2)&lt;&gt;'Trades'!O84),FALSE),"Kwoty: do 2 miejsc po przecinku; wartość bezwzględna wpisu ≤ 1 000 000 000.",IF(AND('Trades'!G84&lt;&gt;"",OR(NOT(ISNUMBER('Trades'!G84)),'Trades'!G84&lt;=0)),"Podaj dodatnią cenę lub pozostaw puste",IF(AND('Trades'!H84&lt;&gt;"",OR(NOT(ISNUMBER('Trades'!H84)),'Trades'!H84&lt;=0)),"Podaj dodatnią cenę lub pozostaw puste","")))))))))))))))))))))))))))))))))))</x:f>
      </x:c>
      <x:c r="D84" s="31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b.d.",ROUND(SUMIFS('Exits'!$I$9:$I$608,'Exits'!$B$9:$B$608,'Trades'!A84),8)))</x:f>
      </x:c>
      <x:c r="E84" s="32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b.d.",IF(OR(O84=0,COUNTIFS('Exits'!$B$9:$B$608,'Trades'!A84,'Exits'!$G$9:$G$608,-1)&gt;0),"b.d.",_xlfn.MAXIFS('Exits'!$C$9:$C$608,'Exits'!$B$9:$B$608,'Trades'!A84))))</x:f>
      </x:c>
      <x:c r="F84" s="30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b.d.",IF(AND(O84&gt;0,SUMIFS('Exits'!$J$9:$J$608,'Exits'!$B$9:$B$608,'Trades'!A84)=O84),ROUND(SUMIFS('Exits'!$F$9:$F$608,'Exits'!$B$9:$B$608,'Trades'!A84),2),"b.d.")))</x:f>
      </x:c>
      <x:c r="G84" s="30" t="str">
        <x:f>IF(P84=0,"",IF(K84&lt;&gt;1,"b.d.",IF('Trades'!J84="NET",'Trades'!L84,ROUND(F84-'Trades'!M84-'Trades'!N84+'Trades'!O84,2))))</x:f>
      </x:c>
      <x:c r="H84" s="31" t="str">
        <x:f>IF(P84=0,"",IF(N84=1,G84/'Trades'!P84,"b.d."))</x:f>
      </x:c>
      <x:c r="I84" s="33" t="str">
        <x:f>IF(P84=0,"",IF(K84&lt;&gt;1,"Pozycja niezamknięta",IF(NOT(ISNUMBER('Trades'!P84)),"Brak lub błędne ryzyko: dodatnie, ≤ 1 000 000 000, do 2 miejsc po przecinku.",IF(OR('Trades'!P84&lt;=0,'Trades'!P84&gt;1000000000,ROUND('Trades'!P84,2)&lt;&gt;'Trades'!P84),"Brak lub błędne ryzyko: dodatnie, ≤ 1 000 000 000, do 2 miejsc po przecinku.",IF(AND('Trades'!Q84&lt;&gt;"PRICE",'Trades'!Q84&lt;&gt;"ALL_IN"),"Wybierz PRICE lub ALL_IN",IF('Trades'!Q84&lt;&gt;'Summary'!$K$4,"Wybrano inną podstawę","Zapisane"))))))</x:f>
      </x:c>
      <x:c r="J84" s="33" t="str">
        <x:f>IF(P84=0,"",IF('Summary'!$H$6="Sprawdź daty filtra","Sprawdź daty filtra",IF(L84=1,"Uwzględniona",IF(K84=1,"Poza okresem","Nieuwzględniona"))))</x:f>
      </x:c>
      <x:c r="K84" s="29" t="n">
        <x:f>IF(P84=0,0,IF('Trades'!I84="UNSUPPORTED",4,IF(C84&lt;&gt;"",3,IF('Trades'!I84="OPEN",2,1))))</x:f>
        <x:v>0</x:v>
      </x:c>
      <x:c r="L84" s="29" t="n">
        <x:f>IF(OR(K84&lt;&gt;1,'Summary'!$H$6="Sprawdź daty filtra"),0,IF(AND(OR('Summary'!$B$6="",E84&gt;='Summary'!$B$6),OR('Summary'!$E$6="",E84&lt;'Summary'!$E$6+1)),1,0))</x:f>
        <x:v>0</x:v>
      </x:c>
      <x:c r="M84" s="29" t="n">
        <x:f>IF(AND(L84=1,N84=1,'Trades'!Q84='Summary'!$K$4),1,0)</x:f>
        <x:v>0</x:v>
      </x:c>
      <x:c r="N84" s="29" t="n">
        <x:f>IF(K84&lt;&gt;1,0,IF(NOT(ISNUMBER('Trades'!P84)),0,IF(AND('Trades'!P84&gt;0,'Trades'!P84&lt;=1000000000,ROUND('Trades'!P84,2)='Trades'!P84,OR('Trades'!Q84="PRICE",'Trades'!Q84="ALL_IN")),1,0)))</x:f>
        <x:v>0</x:v>
      </x:c>
      <x:c r="O84" s="29" t="n">
        <x:f>IF(P84=0,0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0,COUNTIFS('Exits'!$B$9:$B$608,'Trades'!A84,'Exits'!$K$9:$K$608,1)))</x:f>
        <x:v>0</x:v>
      </x:c>
      <x:c r="P84" s="29" t="n">
        <x:f>IF(COUNTA('Trades'!A84:I84,'Trades'!K84:T84)=0,0,1)</x:f>
        <x:v>0</x:v>
      </x:c>
    </x:row>
    <x:row r="85" ht="52" customHeight="1">
      <x:c r="A85" s="29" t="str">
        <x:f>IF(P85=0,"",IF('Trades'!A85="","[Trades "&amp;ROW()&amp;"]",'Trades'!A85))</x:f>
      </x:c>
      <x:c r="B85" s="33" t="str">
        <x:f>IF(K85=0,"",CHOOSE(K85,"Zamknięta","Otwarta","Niepełna / błędna","Nieobsługiwana"))</x:f>
      </x:c>
      <x:c r="C85" s="33" t="str">
        <x:f>IF(P85=0,"",IF('Trades'!I85="UNSUPPORTED","Dobieranie / odwrócenia nie są obsługiwane",IF('Trades'!A85="","Podaj ID transakcji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ID: tekst zaczynający się od A–Z, do 64 znaków; bez *, ?, ~, =, &lt; i &gt;. Przykład: T-001.",IF(COUNTIFS('Trades'!$A$9:$A$208,'Trades'!A85)&lt;&gt;1,"ID transakcji się powtarza",IF('Trades'!B85="","Podaj instrument",IF(AND('Trades'!C85&lt;&gt;"LONG",'Trades'!C85&lt;&gt;"SHORT"),"Wybierz LONG lub SHORT",IF(NOT(ISNUMBER('Trades'!D85)),"Podaj prawidłowy czas otwarcia",IF(OR('Trades'!D85&lt;1,'Trades'!D85&gt;2958465),"Podaj prawidłowy czas otwarcia",IF(NOT(ISNUMBER('Trades'!E85)),"Podaj dodatnią początkową ilość",IF(OR('Trades'!E85&lt;=0,'Trades'!E85&gt;1000000,ROUND('Trades'!E85,8)&lt;&gt;'Trades'!E85),"Podaj dodatnią początkową ilość",IF('Trades'!F85="","Podaj jednostkę ilości",IF(AND('Trades'!I85&lt;&gt;"OPEN",'Trades'!I85&lt;&gt;"CLOSED"),"Wybierz OPEN lub CLOSED",IF(AND('Trades'!J85&lt;&gt;"NET",'Trades'!J85&lt;&gt;"GROSS"),"Wybierz NET lub GROSS",IF(COUNTIFS('Exits'!$B$9:$B$608,'Trades'!A85,'Exits'!$G$9:$G$608,-1)&gt;0,"Sprawdź powiązane wyjścia",IF(D85&gt;'Trades'!E85,"Zamknięta ilość przekracza początkową",IF(AND('Trades'!I85="OPEN",D85='Trades'!E85),"OPEN jest sprzeczne z zerową pozostałą ilością",IF('Trades'!I85="OPEN","",IF(O85=0,"Dodaj wyjście w Exits",IF(D85&lt;&gt;'Trades'!E85,"CLOSED wymaga zamknięcia całej ilości",IF(AND('Trades'!J85="NET",NOT(ISNUMBER('Trades'!L85))),"Podaj uzgodnione netto całej pozycji",IF(AND('Trades'!J85="NET",'Trades'!K85&lt;&gt;"YES"),"Potwierdź netto całej pozycji",IF(IF('Trades'!J85="NET",IF('Trades'!M85="",FALSE,IF(NOT(ISNUMBER('Trades'!M85)),TRUE,OR('Trades'!M85&lt;0,'Trades'!M85&gt;1000000000,ROUND('Trades'!M85,2)&lt;&gt;'Trades'!M85))),FALSE),"Kwoty: do 2 miejsc po przecinku; wartość bezwzględna wpisu ≤ 1 000 000 000.",IF(IF('Trades'!J85="NET",IF('Trades'!N85="",FALSE,IF(NOT(ISNUMBER('Trades'!N85)),TRUE,OR('Trades'!N85&lt;0,'Trades'!N85&gt;1000000000,ROUND('Trades'!N85,2)&lt;&gt;'Trades'!N85))),FALSE),"Kwoty: do 2 miejsc po przecinku; wartość bezwzględna wpisu ≤ 1 000 000 000.",IF(IF('Trades'!J85="NET",IF('Trades'!O85="",FALSE,IF(NOT(ISNUMBER('Trades'!O85)),TRUE,OR(ABS('Trades'!O85)&gt;1000000000,ROUND('Trades'!O85,2)&lt;&gt;'Trades'!O85))),FALSE),"Kwoty: do 2 miejsc po przecinku; wartość bezwzględna wpisu ≤ 1 000 000 000.",IF(AND('Trades'!J85="GROSS",NOT(ISNUMBER('Trades'!M85))),"Podaj prowizję, także zero",IF(AND('Trades'!J85="GROSS",'Trades'!M85&lt;0),"Prowizja nie może być ujemna",IF(AND('Trades'!J85="GROSS",NOT(ISNUMBER('Trades'!N85))),"Podaj pozostałe opłaty, także zero",IF(AND('Trades'!J85="GROSS",'Trades'!N85&lt;0),"Opłaty nie mogą być ujemne",IF(AND('Trades'!J85="GROSS",NOT(ISNUMBER('Trades'!O85))),"Podaj finansowanie ze znakiem, także zero",IF(AND('Trades'!J85="GROSS",NOT(ISNUMBER(F85))),"Podaj P&amp;L brutto każdego wyjścia",IF(IF('Trades'!J85="NET",OR(ABS('Trades'!L85)&gt;1000000000,ROUND('Trades'!L85,2)&lt;&gt;'Trades'!L85),FALSE),"Kwoty: do 2 miejsc po przecinku; wartość bezwzględna wpisu ≤ 1 000 000 000.",IF(IF('Trades'!J85="GROSS",OR(ABS('Trades'!M85)&gt;1000000000,ABS('Trades'!N85)&gt;1000000000,ABS('Trades'!O85)&gt;1000000000,ROUND('Trades'!M85,2)&lt;&gt;'Trades'!M85,ROUND('Trades'!N85,2)&lt;&gt;'Trades'!N85,ROUND('Trades'!O85,2)&lt;&gt;'Trades'!O85),FALSE),"Kwoty: do 2 miejsc po przecinku; wartość bezwzględna wpisu ≤ 1 000 000 000.",IF(AND('Trades'!G85&lt;&gt;"",OR(NOT(ISNUMBER('Trades'!G85)),'Trades'!G85&lt;=0)),"Podaj dodatnią cenę lub pozostaw puste",IF(AND('Trades'!H85&lt;&gt;"",OR(NOT(ISNUMBER('Trades'!H85)),'Trades'!H85&lt;=0)),"Podaj dodatnią cenę lub pozostaw puste","")))))))))))))))))))))))))))))))))))</x:f>
      </x:c>
      <x:c r="D85" s="31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b.d.",ROUND(SUMIFS('Exits'!$I$9:$I$608,'Exits'!$B$9:$B$608,'Trades'!A85),8)))</x:f>
      </x:c>
      <x:c r="E85" s="32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b.d.",IF(OR(O85=0,COUNTIFS('Exits'!$B$9:$B$608,'Trades'!A85,'Exits'!$G$9:$G$608,-1)&gt;0),"b.d.",_xlfn.MAXIFS('Exits'!$C$9:$C$608,'Exits'!$B$9:$B$608,'Trades'!A85))))</x:f>
      </x:c>
      <x:c r="F85" s="30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b.d.",IF(AND(O85&gt;0,SUMIFS('Exits'!$J$9:$J$608,'Exits'!$B$9:$B$608,'Trades'!A85)=O85),ROUND(SUMIFS('Exits'!$F$9:$F$608,'Exits'!$B$9:$B$608,'Trades'!A85),2),"b.d.")))</x:f>
      </x:c>
      <x:c r="G85" s="30" t="str">
        <x:f>IF(P85=0,"",IF(K85&lt;&gt;1,"b.d.",IF('Trades'!J85="NET",'Trades'!L85,ROUND(F85-'Trades'!M85-'Trades'!N85+'Trades'!O85,2))))</x:f>
      </x:c>
      <x:c r="H85" s="31" t="str">
        <x:f>IF(P85=0,"",IF(N85=1,G85/'Trades'!P85,"b.d."))</x:f>
      </x:c>
      <x:c r="I85" s="33" t="str">
        <x:f>IF(P85=0,"",IF(K85&lt;&gt;1,"Pozycja niezamknięta",IF(NOT(ISNUMBER('Trades'!P85)),"Brak lub błędne ryzyko: dodatnie, ≤ 1 000 000 000, do 2 miejsc po przecinku.",IF(OR('Trades'!P85&lt;=0,'Trades'!P85&gt;1000000000,ROUND('Trades'!P85,2)&lt;&gt;'Trades'!P85),"Brak lub błędne ryzyko: dodatnie, ≤ 1 000 000 000, do 2 miejsc po przecinku.",IF(AND('Trades'!Q85&lt;&gt;"PRICE",'Trades'!Q85&lt;&gt;"ALL_IN"),"Wybierz PRICE lub ALL_IN",IF('Trades'!Q85&lt;&gt;'Summary'!$K$4,"Wybrano inną podstawę","Zapisane"))))))</x:f>
      </x:c>
      <x:c r="J85" s="33" t="str">
        <x:f>IF(P85=0,"",IF('Summary'!$H$6="Sprawdź daty filtra","Sprawdź daty filtra",IF(L85=1,"Uwzględniona",IF(K85=1,"Poza okresem","Nieuwzględniona"))))</x:f>
      </x:c>
      <x:c r="K85" s="29" t="n">
        <x:f>IF(P85=0,0,IF('Trades'!I85="UNSUPPORTED",4,IF(C85&lt;&gt;"",3,IF('Trades'!I85="OPEN",2,1))))</x:f>
        <x:v>0</x:v>
      </x:c>
      <x:c r="L85" s="29" t="n">
        <x:f>IF(OR(K85&lt;&gt;1,'Summary'!$H$6="Sprawdź daty filtra"),0,IF(AND(OR('Summary'!$B$6="",E85&gt;='Summary'!$B$6),OR('Summary'!$E$6="",E85&lt;'Summary'!$E$6+1)),1,0))</x:f>
        <x:v>0</x:v>
      </x:c>
      <x:c r="M85" s="29" t="n">
        <x:f>IF(AND(L85=1,N85=1,'Trades'!Q85='Summary'!$K$4),1,0)</x:f>
        <x:v>0</x:v>
      </x:c>
      <x:c r="N85" s="29" t="n">
        <x:f>IF(K85&lt;&gt;1,0,IF(NOT(ISNUMBER('Trades'!P85)),0,IF(AND('Trades'!P85&gt;0,'Trades'!P85&lt;=1000000000,ROUND('Trades'!P85,2)='Trades'!P85,OR('Trades'!Q85="PRICE",'Trades'!Q85="ALL_IN")),1,0)))</x:f>
        <x:v>0</x:v>
      </x:c>
      <x:c r="O85" s="29" t="n">
        <x:f>IF(P85=0,0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0,COUNTIFS('Exits'!$B$9:$B$608,'Trades'!A85,'Exits'!$K$9:$K$608,1)))</x:f>
        <x:v>0</x:v>
      </x:c>
      <x:c r="P85" s="29" t="n">
        <x:f>IF(COUNTA('Trades'!A85:I85,'Trades'!K85:T85)=0,0,1)</x:f>
        <x:v>0</x:v>
      </x:c>
    </x:row>
    <x:row r="86" ht="52" customHeight="1">
      <x:c r="A86" s="29" t="str">
        <x:f>IF(P86=0,"",IF('Trades'!A86="","[Trades "&amp;ROW()&amp;"]",'Trades'!A86))</x:f>
      </x:c>
      <x:c r="B86" s="33" t="str">
        <x:f>IF(K86=0,"",CHOOSE(K86,"Zamknięta","Otwarta","Niepełna / błędna","Nieobsługiwana"))</x:f>
      </x:c>
      <x:c r="C86" s="33" t="str">
        <x:f>IF(P86=0,"",IF('Trades'!I86="UNSUPPORTED","Dobieranie / odwrócenia nie są obsługiwane",IF('Trades'!A86="","Podaj ID transakcji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ID: tekst zaczynający się od A–Z, do 64 znaków; bez *, ?, ~, =, &lt; i &gt;. Przykład: T-001.",IF(COUNTIFS('Trades'!$A$9:$A$208,'Trades'!A86)&lt;&gt;1,"ID transakcji się powtarza",IF('Trades'!B86="","Podaj instrument",IF(AND('Trades'!C86&lt;&gt;"LONG",'Trades'!C86&lt;&gt;"SHORT"),"Wybierz LONG lub SHORT",IF(NOT(ISNUMBER('Trades'!D86)),"Podaj prawidłowy czas otwarcia",IF(OR('Trades'!D86&lt;1,'Trades'!D86&gt;2958465),"Podaj prawidłowy czas otwarcia",IF(NOT(ISNUMBER('Trades'!E86)),"Podaj dodatnią początkową ilość",IF(OR('Trades'!E86&lt;=0,'Trades'!E86&gt;1000000,ROUND('Trades'!E86,8)&lt;&gt;'Trades'!E86),"Podaj dodatnią początkową ilość",IF('Trades'!F86="","Podaj jednostkę ilości",IF(AND('Trades'!I86&lt;&gt;"OPEN",'Trades'!I86&lt;&gt;"CLOSED"),"Wybierz OPEN lub CLOSED",IF(AND('Trades'!J86&lt;&gt;"NET",'Trades'!J86&lt;&gt;"GROSS"),"Wybierz NET lub GROSS",IF(COUNTIFS('Exits'!$B$9:$B$608,'Trades'!A86,'Exits'!$G$9:$G$608,-1)&gt;0,"Sprawdź powiązane wyjścia",IF(D86&gt;'Trades'!E86,"Zamknięta ilość przekracza początkową",IF(AND('Trades'!I86="OPEN",D86='Trades'!E86),"OPEN jest sprzeczne z zerową pozostałą ilością",IF('Trades'!I86="OPEN","",IF(O86=0,"Dodaj wyjście w Exits",IF(D86&lt;&gt;'Trades'!E86,"CLOSED wymaga zamknięcia całej ilości",IF(AND('Trades'!J86="NET",NOT(ISNUMBER('Trades'!L86))),"Podaj uzgodnione netto całej pozycji",IF(AND('Trades'!J86="NET",'Trades'!K86&lt;&gt;"YES"),"Potwierdź netto całej pozycji",IF(IF('Trades'!J86="NET",IF('Trades'!M86="",FALSE,IF(NOT(ISNUMBER('Trades'!M86)),TRUE,OR('Trades'!M86&lt;0,'Trades'!M86&gt;1000000000,ROUND('Trades'!M86,2)&lt;&gt;'Trades'!M86))),FALSE),"Kwoty: do 2 miejsc po przecinku; wartość bezwzględna wpisu ≤ 1 000 000 000.",IF(IF('Trades'!J86="NET",IF('Trades'!N86="",FALSE,IF(NOT(ISNUMBER('Trades'!N86)),TRUE,OR('Trades'!N86&lt;0,'Trades'!N86&gt;1000000000,ROUND('Trades'!N86,2)&lt;&gt;'Trades'!N86))),FALSE),"Kwoty: do 2 miejsc po przecinku; wartość bezwzględna wpisu ≤ 1 000 000 000.",IF(IF('Trades'!J86="NET",IF('Trades'!O86="",FALSE,IF(NOT(ISNUMBER('Trades'!O86)),TRUE,OR(ABS('Trades'!O86)&gt;1000000000,ROUND('Trades'!O86,2)&lt;&gt;'Trades'!O86))),FALSE),"Kwoty: do 2 miejsc po przecinku; wartość bezwzględna wpisu ≤ 1 000 000 000.",IF(AND('Trades'!J86="GROSS",NOT(ISNUMBER('Trades'!M86))),"Podaj prowizję, także zero",IF(AND('Trades'!J86="GROSS",'Trades'!M86&lt;0),"Prowizja nie może być ujemna",IF(AND('Trades'!J86="GROSS",NOT(ISNUMBER('Trades'!N86))),"Podaj pozostałe opłaty, także zero",IF(AND('Trades'!J86="GROSS",'Trades'!N86&lt;0),"Opłaty nie mogą być ujemne",IF(AND('Trades'!J86="GROSS",NOT(ISNUMBER('Trades'!O86))),"Podaj finansowanie ze znakiem, także zero",IF(AND('Trades'!J86="GROSS",NOT(ISNUMBER(F86))),"Podaj P&amp;L brutto każdego wyjścia",IF(IF('Trades'!J86="NET",OR(ABS('Trades'!L86)&gt;1000000000,ROUND('Trades'!L86,2)&lt;&gt;'Trades'!L86),FALSE),"Kwoty: do 2 miejsc po przecinku; wartość bezwzględna wpisu ≤ 1 000 000 000.",IF(IF('Trades'!J86="GROSS",OR(ABS('Trades'!M86)&gt;1000000000,ABS('Trades'!N86)&gt;1000000000,ABS('Trades'!O86)&gt;1000000000,ROUND('Trades'!M86,2)&lt;&gt;'Trades'!M86,ROUND('Trades'!N86,2)&lt;&gt;'Trades'!N86,ROUND('Trades'!O86,2)&lt;&gt;'Trades'!O86),FALSE),"Kwoty: do 2 miejsc po przecinku; wartość bezwzględna wpisu ≤ 1 000 000 000.",IF(AND('Trades'!G86&lt;&gt;"",OR(NOT(ISNUMBER('Trades'!G86)),'Trades'!G86&lt;=0)),"Podaj dodatnią cenę lub pozostaw puste",IF(AND('Trades'!H86&lt;&gt;"",OR(NOT(ISNUMBER('Trades'!H86)),'Trades'!H86&lt;=0)),"Podaj dodatnią cenę lub pozostaw puste","")))))))))))))))))))))))))))))))))))</x:f>
      </x:c>
      <x:c r="D86" s="31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b.d.",ROUND(SUMIFS('Exits'!$I$9:$I$608,'Exits'!$B$9:$B$608,'Trades'!A86),8)))</x:f>
      </x:c>
      <x:c r="E86" s="32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b.d.",IF(OR(O86=0,COUNTIFS('Exits'!$B$9:$B$608,'Trades'!A86,'Exits'!$G$9:$G$608,-1)&gt;0),"b.d.",_xlfn.MAXIFS('Exits'!$C$9:$C$608,'Exits'!$B$9:$B$608,'Trades'!A86))))</x:f>
      </x:c>
      <x:c r="F86" s="30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b.d.",IF(AND(O86&gt;0,SUMIFS('Exits'!$J$9:$J$608,'Exits'!$B$9:$B$608,'Trades'!A86)=O86),ROUND(SUMIFS('Exits'!$F$9:$F$608,'Exits'!$B$9:$B$608,'Trades'!A86),2),"b.d.")))</x:f>
      </x:c>
      <x:c r="G86" s="30" t="str">
        <x:f>IF(P86=0,"",IF(K86&lt;&gt;1,"b.d.",IF('Trades'!J86="NET",'Trades'!L86,ROUND(F86-'Trades'!M86-'Trades'!N86+'Trades'!O86,2))))</x:f>
      </x:c>
      <x:c r="H86" s="31" t="str">
        <x:f>IF(P86=0,"",IF(N86=1,G86/'Trades'!P86,"b.d."))</x:f>
      </x:c>
      <x:c r="I86" s="33" t="str">
        <x:f>IF(P86=0,"",IF(K86&lt;&gt;1,"Pozycja niezamknięta",IF(NOT(ISNUMBER('Trades'!P86)),"Brak lub błędne ryzyko: dodatnie, ≤ 1 000 000 000, do 2 miejsc po przecinku.",IF(OR('Trades'!P86&lt;=0,'Trades'!P86&gt;1000000000,ROUND('Trades'!P86,2)&lt;&gt;'Trades'!P86),"Brak lub błędne ryzyko: dodatnie, ≤ 1 000 000 000, do 2 miejsc po przecinku.",IF(AND('Trades'!Q86&lt;&gt;"PRICE",'Trades'!Q86&lt;&gt;"ALL_IN"),"Wybierz PRICE lub ALL_IN",IF('Trades'!Q86&lt;&gt;'Summary'!$K$4,"Wybrano inną podstawę","Zapisane"))))))</x:f>
      </x:c>
      <x:c r="J86" s="33" t="str">
        <x:f>IF(P86=0,"",IF('Summary'!$H$6="Sprawdź daty filtra","Sprawdź daty filtra",IF(L86=1,"Uwzględniona",IF(K86=1,"Poza okresem","Nieuwzględniona"))))</x:f>
      </x:c>
      <x:c r="K86" s="29" t="n">
        <x:f>IF(P86=0,0,IF('Trades'!I86="UNSUPPORTED",4,IF(C86&lt;&gt;"",3,IF('Trades'!I86="OPEN",2,1))))</x:f>
        <x:v>0</x:v>
      </x:c>
      <x:c r="L86" s="29" t="n">
        <x:f>IF(OR(K86&lt;&gt;1,'Summary'!$H$6="Sprawdź daty filtra"),0,IF(AND(OR('Summary'!$B$6="",E86&gt;='Summary'!$B$6),OR('Summary'!$E$6="",E86&lt;'Summary'!$E$6+1)),1,0))</x:f>
        <x:v>0</x:v>
      </x:c>
      <x:c r="M86" s="29" t="n">
        <x:f>IF(AND(L86=1,N86=1,'Trades'!Q86='Summary'!$K$4),1,0)</x:f>
        <x:v>0</x:v>
      </x:c>
      <x:c r="N86" s="29" t="n">
        <x:f>IF(K86&lt;&gt;1,0,IF(NOT(ISNUMBER('Trades'!P86)),0,IF(AND('Trades'!P86&gt;0,'Trades'!P86&lt;=1000000000,ROUND('Trades'!P86,2)='Trades'!P86,OR('Trades'!Q86="PRICE",'Trades'!Q86="ALL_IN")),1,0)))</x:f>
        <x:v>0</x:v>
      </x:c>
      <x:c r="O86" s="29" t="n">
        <x:f>IF(P86=0,0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0,COUNTIFS('Exits'!$B$9:$B$608,'Trades'!A86,'Exits'!$K$9:$K$608,1)))</x:f>
        <x:v>0</x:v>
      </x:c>
      <x:c r="P86" s="29" t="n">
        <x:f>IF(COUNTA('Trades'!A86:I86,'Trades'!K86:T86)=0,0,1)</x:f>
        <x:v>0</x:v>
      </x:c>
    </x:row>
    <x:row r="87" ht="52" customHeight="1">
      <x:c r="A87" s="29" t="str">
        <x:f>IF(P87=0,"",IF('Trades'!A87="","[Trades "&amp;ROW()&amp;"]",'Trades'!A87))</x:f>
      </x:c>
      <x:c r="B87" s="33" t="str">
        <x:f>IF(K87=0,"",CHOOSE(K87,"Zamknięta","Otwarta","Niepełna / błędna","Nieobsługiwana"))</x:f>
      </x:c>
      <x:c r="C87" s="33" t="str">
        <x:f>IF(P87=0,"",IF('Trades'!I87="UNSUPPORTED","Dobieranie / odwrócenia nie są obsługiwane",IF('Trades'!A87="","Podaj ID transakcji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ID: tekst zaczynający się od A–Z, do 64 znaków; bez *, ?, ~, =, &lt; i &gt;. Przykład: T-001.",IF(COUNTIFS('Trades'!$A$9:$A$208,'Trades'!A87)&lt;&gt;1,"ID transakcji się powtarza",IF('Trades'!B87="","Podaj instrument",IF(AND('Trades'!C87&lt;&gt;"LONG",'Trades'!C87&lt;&gt;"SHORT"),"Wybierz LONG lub SHORT",IF(NOT(ISNUMBER('Trades'!D87)),"Podaj prawidłowy czas otwarcia",IF(OR('Trades'!D87&lt;1,'Trades'!D87&gt;2958465),"Podaj prawidłowy czas otwarcia",IF(NOT(ISNUMBER('Trades'!E87)),"Podaj dodatnią początkową ilość",IF(OR('Trades'!E87&lt;=0,'Trades'!E87&gt;1000000,ROUND('Trades'!E87,8)&lt;&gt;'Trades'!E87),"Podaj dodatnią początkową ilość",IF('Trades'!F87="","Podaj jednostkę ilości",IF(AND('Trades'!I87&lt;&gt;"OPEN",'Trades'!I87&lt;&gt;"CLOSED"),"Wybierz OPEN lub CLOSED",IF(AND('Trades'!J87&lt;&gt;"NET",'Trades'!J87&lt;&gt;"GROSS"),"Wybierz NET lub GROSS",IF(COUNTIFS('Exits'!$B$9:$B$608,'Trades'!A87,'Exits'!$G$9:$G$608,-1)&gt;0,"Sprawdź powiązane wyjścia",IF(D87&gt;'Trades'!E87,"Zamknięta ilość przekracza początkową",IF(AND('Trades'!I87="OPEN",D87='Trades'!E87),"OPEN jest sprzeczne z zerową pozostałą ilością",IF('Trades'!I87="OPEN","",IF(O87=0,"Dodaj wyjście w Exits",IF(D87&lt;&gt;'Trades'!E87,"CLOSED wymaga zamknięcia całej ilości",IF(AND('Trades'!J87="NET",NOT(ISNUMBER('Trades'!L87))),"Podaj uzgodnione netto całej pozycji",IF(AND('Trades'!J87="NET",'Trades'!K87&lt;&gt;"YES"),"Potwierdź netto całej pozycji",IF(IF('Trades'!J87="NET",IF('Trades'!M87="",FALSE,IF(NOT(ISNUMBER('Trades'!M87)),TRUE,OR('Trades'!M87&lt;0,'Trades'!M87&gt;1000000000,ROUND('Trades'!M87,2)&lt;&gt;'Trades'!M87))),FALSE),"Kwoty: do 2 miejsc po przecinku; wartość bezwzględna wpisu ≤ 1 000 000 000.",IF(IF('Trades'!J87="NET",IF('Trades'!N87="",FALSE,IF(NOT(ISNUMBER('Trades'!N87)),TRUE,OR('Trades'!N87&lt;0,'Trades'!N87&gt;1000000000,ROUND('Trades'!N87,2)&lt;&gt;'Trades'!N87))),FALSE),"Kwoty: do 2 miejsc po przecinku; wartość bezwzględna wpisu ≤ 1 000 000 000.",IF(IF('Trades'!J87="NET",IF('Trades'!O87="",FALSE,IF(NOT(ISNUMBER('Trades'!O87)),TRUE,OR(ABS('Trades'!O87)&gt;1000000000,ROUND('Trades'!O87,2)&lt;&gt;'Trades'!O87))),FALSE),"Kwoty: do 2 miejsc po przecinku; wartość bezwzględna wpisu ≤ 1 000 000 000.",IF(AND('Trades'!J87="GROSS",NOT(ISNUMBER('Trades'!M87))),"Podaj prowizję, także zero",IF(AND('Trades'!J87="GROSS",'Trades'!M87&lt;0),"Prowizja nie może być ujemna",IF(AND('Trades'!J87="GROSS",NOT(ISNUMBER('Trades'!N87))),"Podaj pozostałe opłaty, także zero",IF(AND('Trades'!J87="GROSS",'Trades'!N87&lt;0),"Opłaty nie mogą być ujemne",IF(AND('Trades'!J87="GROSS",NOT(ISNUMBER('Trades'!O87))),"Podaj finansowanie ze znakiem, także zero",IF(AND('Trades'!J87="GROSS",NOT(ISNUMBER(F87))),"Podaj P&amp;L brutto każdego wyjścia",IF(IF('Trades'!J87="NET",OR(ABS('Trades'!L87)&gt;1000000000,ROUND('Trades'!L87,2)&lt;&gt;'Trades'!L87),FALSE),"Kwoty: do 2 miejsc po przecinku; wartość bezwzględna wpisu ≤ 1 000 000 000.",IF(IF('Trades'!J87="GROSS",OR(ABS('Trades'!M87)&gt;1000000000,ABS('Trades'!N87)&gt;1000000000,ABS('Trades'!O87)&gt;1000000000,ROUND('Trades'!M87,2)&lt;&gt;'Trades'!M87,ROUND('Trades'!N87,2)&lt;&gt;'Trades'!N87,ROUND('Trades'!O87,2)&lt;&gt;'Trades'!O87),FALSE),"Kwoty: do 2 miejsc po przecinku; wartość bezwzględna wpisu ≤ 1 000 000 000.",IF(AND('Trades'!G87&lt;&gt;"",OR(NOT(ISNUMBER('Trades'!G87)),'Trades'!G87&lt;=0)),"Podaj dodatnią cenę lub pozostaw puste",IF(AND('Trades'!H87&lt;&gt;"",OR(NOT(ISNUMBER('Trades'!H87)),'Trades'!H87&lt;=0)),"Podaj dodatnią cenę lub pozostaw puste","")))))))))))))))))))))))))))))))))))</x:f>
      </x:c>
      <x:c r="D87" s="31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b.d.",ROUND(SUMIFS('Exits'!$I$9:$I$608,'Exits'!$B$9:$B$608,'Trades'!A87),8)))</x:f>
      </x:c>
      <x:c r="E87" s="32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b.d.",IF(OR(O87=0,COUNTIFS('Exits'!$B$9:$B$608,'Trades'!A87,'Exits'!$G$9:$G$608,-1)&gt;0),"b.d.",_xlfn.MAXIFS('Exits'!$C$9:$C$608,'Exits'!$B$9:$B$608,'Trades'!A87))))</x:f>
      </x:c>
      <x:c r="F87" s="30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b.d.",IF(AND(O87&gt;0,SUMIFS('Exits'!$J$9:$J$608,'Exits'!$B$9:$B$608,'Trades'!A87)=O87),ROUND(SUMIFS('Exits'!$F$9:$F$608,'Exits'!$B$9:$B$608,'Trades'!A87),2),"b.d.")))</x:f>
      </x:c>
      <x:c r="G87" s="30" t="str">
        <x:f>IF(P87=0,"",IF(K87&lt;&gt;1,"b.d.",IF('Trades'!J87="NET",'Trades'!L87,ROUND(F87-'Trades'!M87-'Trades'!N87+'Trades'!O87,2))))</x:f>
      </x:c>
      <x:c r="H87" s="31" t="str">
        <x:f>IF(P87=0,"",IF(N87=1,G87/'Trades'!P87,"b.d."))</x:f>
      </x:c>
      <x:c r="I87" s="33" t="str">
        <x:f>IF(P87=0,"",IF(K87&lt;&gt;1,"Pozycja niezamknięta",IF(NOT(ISNUMBER('Trades'!P87)),"Brak lub błędne ryzyko: dodatnie, ≤ 1 000 000 000, do 2 miejsc po przecinku.",IF(OR('Trades'!P87&lt;=0,'Trades'!P87&gt;1000000000,ROUND('Trades'!P87,2)&lt;&gt;'Trades'!P87),"Brak lub błędne ryzyko: dodatnie, ≤ 1 000 000 000, do 2 miejsc po przecinku.",IF(AND('Trades'!Q87&lt;&gt;"PRICE",'Trades'!Q87&lt;&gt;"ALL_IN"),"Wybierz PRICE lub ALL_IN",IF('Trades'!Q87&lt;&gt;'Summary'!$K$4,"Wybrano inną podstawę","Zapisane"))))))</x:f>
      </x:c>
      <x:c r="J87" s="33" t="str">
        <x:f>IF(P87=0,"",IF('Summary'!$H$6="Sprawdź daty filtra","Sprawdź daty filtra",IF(L87=1,"Uwzględniona",IF(K87=1,"Poza okresem","Nieuwzględniona"))))</x:f>
      </x:c>
      <x:c r="K87" s="29" t="n">
        <x:f>IF(P87=0,0,IF('Trades'!I87="UNSUPPORTED",4,IF(C87&lt;&gt;"",3,IF('Trades'!I87="OPEN",2,1))))</x:f>
        <x:v>0</x:v>
      </x:c>
      <x:c r="L87" s="29" t="n">
        <x:f>IF(OR(K87&lt;&gt;1,'Summary'!$H$6="Sprawdź daty filtra"),0,IF(AND(OR('Summary'!$B$6="",E87&gt;='Summary'!$B$6),OR('Summary'!$E$6="",E87&lt;'Summary'!$E$6+1)),1,0))</x:f>
        <x:v>0</x:v>
      </x:c>
      <x:c r="M87" s="29" t="n">
        <x:f>IF(AND(L87=1,N87=1,'Trades'!Q87='Summary'!$K$4),1,0)</x:f>
        <x:v>0</x:v>
      </x:c>
      <x:c r="N87" s="29" t="n">
        <x:f>IF(K87&lt;&gt;1,0,IF(NOT(ISNUMBER('Trades'!P87)),0,IF(AND('Trades'!P87&gt;0,'Trades'!P87&lt;=1000000000,ROUND('Trades'!P87,2)='Trades'!P87,OR('Trades'!Q87="PRICE",'Trades'!Q87="ALL_IN")),1,0)))</x:f>
        <x:v>0</x:v>
      </x:c>
      <x:c r="O87" s="29" t="n">
        <x:f>IF(P87=0,0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0,COUNTIFS('Exits'!$B$9:$B$608,'Trades'!A87,'Exits'!$K$9:$K$608,1)))</x:f>
        <x:v>0</x:v>
      </x:c>
      <x:c r="P87" s="29" t="n">
        <x:f>IF(COUNTA('Trades'!A87:I87,'Trades'!K87:T87)=0,0,1)</x:f>
        <x:v>0</x:v>
      </x:c>
    </x:row>
    <x:row r="88" ht="52" customHeight="1">
      <x:c r="A88" s="29" t="str">
        <x:f>IF(P88=0,"",IF('Trades'!A88="","[Trades "&amp;ROW()&amp;"]",'Trades'!A88))</x:f>
      </x:c>
      <x:c r="B88" s="33" t="str">
        <x:f>IF(K88=0,"",CHOOSE(K88,"Zamknięta","Otwarta","Niepełna / błędna","Nieobsługiwana"))</x:f>
      </x:c>
      <x:c r="C88" s="33" t="str">
        <x:f>IF(P88=0,"",IF('Trades'!I88="UNSUPPORTED","Dobieranie / odwrócenia nie są obsługiwane",IF('Trades'!A88="","Podaj ID transakcji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ID: tekst zaczynający się od A–Z, do 64 znaków; bez *, ?, ~, =, &lt; i &gt;. Przykład: T-001.",IF(COUNTIFS('Trades'!$A$9:$A$208,'Trades'!A88)&lt;&gt;1,"ID transakcji się powtarza",IF('Trades'!B88="","Podaj instrument",IF(AND('Trades'!C88&lt;&gt;"LONG",'Trades'!C88&lt;&gt;"SHORT"),"Wybierz LONG lub SHORT",IF(NOT(ISNUMBER('Trades'!D88)),"Podaj prawidłowy czas otwarcia",IF(OR('Trades'!D88&lt;1,'Trades'!D88&gt;2958465),"Podaj prawidłowy czas otwarcia",IF(NOT(ISNUMBER('Trades'!E88)),"Podaj dodatnią początkową ilość",IF(OR('Trades'!E88&lt;=0,'Trades'!E88&gt;1000000,ROUND('Trades'!E88,8)&lt;&gt;'Trades'!E88),"Podaj dodatnią początkową ilość",IF('Trades'!F88="","Podaj jednostkę ilości",IF(AND('Trades'!I88&lt;&gt;"OPEN",'Trades'!I88&lt;&gt;"CLOSED"),"Wybierz OPEN lub CLOSED",IF(AND('Trades'!J88&lt;&gt;"NET",'Trades'!J88&lt;&gt;"GROSS"),"Wybierz NET lub GROSS",IF(COUNTIFS('Exits'!$B$9:$B$608,'Trades'!A88,'Exits'!$G$9:$G$608,-1)&gt;0,"Sprawdź powiązane wyjścia",IF(D88&gt;'Trades'!E88,"Zamknięta ilość przekracza początkową",IF(AND('Trades'!I88="OPEN",D88='Trades'!E88),"OPEN jest sprzeczne z zerową pozostałą ilością",IF('Trades'!I88="OPEN","",IF(O88=0,"Dodaj wyjście w Exits",IF(D88&lt;&gt;'Trades'!E88,"CLOSED wymaga zamknięcia całej ilości",IF(AND('Trades'!J88="NET",NOT(ISNUMBER('Trades'!L88))),"Podaj uzgodnione netto całej pozycji",IF(AND('Trades'!J88="NET",'Trades'!K88&lt;&gt;"YES"),"Potwierdź netto całej pozycji",IF(IF('Trades'!J88="NET",IF('Trades'!M88="",FALSE,IF(NOT(ISNUMBER('Trades'!M88)),TRUE,OR('Trades'!M88&lt;0,'Trades'!M88&gt;1000000000,ROUND('Trades'!M88,2)&lt;&gt;'Trades'!M88))),FALSE),"Kwoty: do 2 miejsc po przecinku; wartość bezwzględna wpisu ≤ 1 000 000 000.",IF(IF('Trades'!J88="NET",IF('Trades'!N88="",FALSE,IF(NOT(ISNUMBER('Trades'!N88)),TRUE,OR('Trades'!N88&lt;0,'Trades'!N88&gt;1000000000,ROUND('Trades'!N88,2)&lt;&gt;'Trades'!N88))),FALSE),"Kwoty: do 2 miejsc po przecinku; wartość bezwzględna wpisu ≤ 1 000 000 000.",IF(IF('Trades'!J88="NET",IF('Trades'!O88="",FALSE,IF(NOT(ISNUMBER('Trades'!O88)),TRUE,OR(ABS('Trades'!O88)&gt;1000000000,ROUND('Trades'!O88,2)&lt;&gt;'Trades'!O88))),FALSE),"Kwoty: do 2 miejsc po przecinku; wartość bezwzględna wpisu ≤ 1 000 000 000.",IF(AND('Trades'!J88="GROSS",NOT(ISNUMBER('Trades'!M88))),"Podaj prowizję, także zero",IF(AND('Trades'!J88="GROSS",'Trades'!M88&lt;0),"Prowizja nie może być ujemna",IF(AND('Trades'!J88="GROSS",NOT(ISNUMBER('Trades'!N88))),"Podaj pozostałe opłaty, także zero",IF(AND('Trades'!J88="GROSS",'Trades'!N88&lt;0),"Opłaty nie mogą być ujemne",IF(AND('Trades'!J88="GROSS",NOT(ISNUMBER('Trades'!O88))),"Podaj finansowanie ze znakiem, także zero",IF(AND('Trades'!J88="GROSS",NOT(ISNUMBER(F88))),"Podaj P&amp;L brutto każdego wyjścia",IF(IF('Trades'!J88="NET",OR(ABS('Trades'!L88)&gt;1000000000,ROUND('Trades'!L88,2)&lt;&gt;'Trades'!L88),FALSE),"Kwoty: do 2 miejsc po przecinku; wartość bezwzględna wpisu ≤ 1 000 000 000.",IF(IF('Trades'!J88="GROSS",OR(ABS('Trades'!M88)&gt;1000000000,ABS('Trades'!N88)&gt;1000000000,ABS('Trades'!O88)&gt;1000000000,ROUND('Trades'!M88,2)&lt;&gt;'Trades'!M88,ROUND('Trades'!N88,2)&lt;&gt;'Trades'!N88,ROUND('Trades'!O88,2)&lt;&gt;'Trades'!O88),FALSE),"Kwoty: do 2 miejsc po przecinku; wartość bezwzględna wpisu ≤ 1 000 000 000.",IF(AND('Trades'!G88&lt;&gt;"",OR(NOT(ISNUMBER('Trades'!G88)),'Trades'!G88&lt;=0)),"Podaj dodatnią cenę lub pozostaw puste",IF(AND('Trades'!H88&lt;&gt;"",OR(NOT(ISNUMBER('Trades'!H88)),'Trades'!H88&lt;=0)),"Podaj dodatnią cenę lub pozostaw puste","")))))))))))))))))))))))))))))))))))</x:f>
      </x:c>
      <x:c r="D88" s="31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b.d.",ROUND(SUMIFS('Exits'!$I$9:$I$608,'Exits'!$B$9:$B$608,'Trades'!A88),8)))</x:f>
      </x:c>
      <x:c r="E88" s="32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b.d.",IF(OR(O88=0,COUNTIFS('Exits'!$B$9:$B$608,'Trades'!A88,'Exits'!$G$9:$G$608,-1)&gt;0),"b.d.",_xlfn.MAXIFS('Exits'!$C$9:$C$608,'Exits'!$B$9:$B$608,'Trades'!A88))))</x:f>
      </x:c>
      <x:c r="F88" s="30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b.d.",IF(AND(O88&gt;0,SUMIFS('Exits'!$J$9:$J$608,'Exits'!$B$9:$B$608,'Trades'!A88)=O88),ROUND(SUMIFS('Exits'!$F$9:$F$608,'Exits'!$B$9:$B$608,'Trades'!A88),2),"b.d.")))</x:f>
      </x:c>
      <x:c r="G88" s="30" t="str">
        <x:f>IF(P88=0,"",IF(K88&lt;&gt;1,"b.d.",IF('Trades'!J88="NET",'Trades'!L88,ROUND(F88-'Trades'!M88-'Trades'!N88+'Trades'!O88,2))))</x:f>
      </x:c>
      <x:c r="H88" s="31" t="str">
        <x:f>IF(P88=0,"",IF(N88=1,G88/'Trades'!P88,"b.d."))</x:f>
      </x:c>
      <x:c r="I88" s="33" t="str">
        <x:f>IF(P88=0,"",IF(K88&lt;&gt;1,"Pozycja niezamknięta",IF(NOT(ISNUMBER('Trades'!P88)),"Brak lub błędne ryzyko: dodatnie, ≤ 1 000 000 000, do 2 miejsc po przecinku.",IF(OR('Trades'!P88&lt;=0,'Trades'!P88&gt;1000000000,ROUND('Trades'!P88,2)&lt;&gt;'Trades'!P88),"Brak lub błędne ryzyko: dodatnie, ≤ 1 000 000 000, do 2 miejsc po przecinku.",IF(AND('Trades'!Q88&lt;&gt;"PRICE",'Trades'!Q88&lt;&gt;"ALL_IN"),"Wybierz PRICE lub ALL_IN",IF('Trades'!Q88&lt;&gt;'Summary'!$K$4,"Wybrano inną podstawę","Zapisane"))))))</x:f>
      </x:c>
      <x:c r="J88" s="33" t="str">
        <x:f>IF(P88=0,"",IF('Summary'!$H$6="Sprawdź daty filtra","Sprawdź daty filtra",IF(L88=1,"Uwzględniona",IF(K88=1,"Poza okresem","Nieuwzględniona"))))</x:f>
      </x:c>
      <x:c r="K88" s="29" t="n">
        <x:f>IF(P88=0,0,IF('Trades'!I88="UNSUPPORTED",4,IF(C88&lt;&gt;"",3,IF('Trades'!I88="OPEN",2,1))))</x:f>
        <x:v>0</x:v>
      </x:c>
      <x:c r="L88" s="29" t="n">
        <x:f>IF(OR(K88&lt;&gt;1,'Summary'!$H$6="Sprawdź daty filtra"),0,IF(AND(OR('Summary'!$B$6="",E88&gt;='Summary'!$B$6),OR('Summary'!$E$6="",E88&lt;'Summary'!$E$6+1)),1,0))</x:f>
        <x:v>0</x:v>
      </x:c>
      <x:c r="M88" s="29" t="n">
        <x:f>IF(AND(L88=1,N88=1,'Trades'!Q88='Summary'!$K$4),1,0)</x:f>
        <x:v>0</x:v>
      </x:c>
      <x:c r="N88" s="29" t="n">
        <x:f>IF(K88&lt;&gt;1,0,IF(NOT(ISNUMBER('Trades'!P88)),0,IF(AND('Trades'!P88&gt;0,'Trades'!P88&lt;=1000000000,ROUND('Trades'!P88,2)='Trades'!P88,OR('Trades'!Q88="PRICE",'Trades'!Q88="ALL_IN")),1,0)))</x:f>
        <x:v>0</x:v>
      </x:c>
      <x:c r="O88" s="29" t="n">
        <x:f>IF(P88=0,0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0,COUNTIFS('Exits'!$B$9:$B$608,'Trades'!A88,'Exits'!$K$9:$K$608,1)))</x:f>
        <x:v>0</x:v>
      </x:c>
      <x:c r="P88" s="29" t="n">
        <x:f>IF(COUNTA('Trades'!A88:I88,'Trades'!K88:T88)=0,0,1)</x:f>
        <x:v>0</x:v>
      </x:c>
    </x:row>
    <x:row r="89" ht="52" customHeight="1">
      <x:c r="A89" s="29" t="str">
        <x:f>IF(P89=0,"",IF('Trades'!A89="","[Trades "&amp;ROW()&amp;"]",'Trades'!A89))</x:f>
      </x:c>
      <x:c r="B89" s="33" t="str">
        <x:f>IF(K89=0,"",CHOOSE(K89,"Zamknięta","Otwarta","Niepełna / błędna","Nieobsługiwana"))</x:f>
      </x:c>
      <x:c r="C89" s="33" t="str">
        <x:f>IF(P89=0,"",IF('Trades'!I89="UNSUPPORTED","Dobieranie / odwrócenia nie są obsługiwane",IF('Trades'!A89="","Podaj ID transakcji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ID: tekst zaczynający się od A–Z, do 64 znaków; bez *, ?, ~, =, &lt; i &gt;. Przykład: T-001.",IF(COUNTIFS('Trades'!$A$9:$A$208,'Trades'!A89)&lt;&gt;1,"ID transakcji się powtarza",IF('Trades'!B89="","Podaj instrument",IF(AND('Trades'!C89&lt;&gt;"LONG",'Trades'!C89&lt;&gt;"SHORT"),"Wybierz LONG lub SHORT",IF(NOT(ISNUMBER('Trades'!D89)),"Podaj prawidłowy czas otwarcia",IF(OR('Trades'!D89&lt;1,'Trades'!D89&gt;2958465),"Podaj prawidłowy czas otwarcia",IF(NOT(ISNUMBER('Trades'!E89)),"Podaj dodatnią początkową ilość",IF(OR('Trades'!E89&lt;=0,'Trades'!E89&gt;1000000,ROUND('Trades'!E89,8)&lt;&gt;'Trades'!E89),"Podaj dodatnią początkową ilość",IF('Trades'!F89="","Podaj jednostkę ilości",IF(AND('Trades'!I89&lt;&gt;"OPEN",'Trades'!I89&lt;&gt;"CLOSED"),"Wybierz OPEN lub CLOSED",IF(AND('Trades'!J89&lt;&gt;"NET",'Trades'!J89&lt;&gt;"GROSS"),"Wybierz NET lub GROSS",IF(COUNTIFS('Exits'!$B$9:$B$608,'Trades'!A89,'Exits'!$G$9:$G$608,-1)&gt;0,"Sprawdź powiązane wyjścia",IF(D89&gt;'Trades'!E89,"Zamknięta ilość przekracza początkową",IF(AND('Trades'!I89="OPEN",D89='Trades'!E89),"OPEN jest sprzeczne z zerową pozostałą ilością",IF('Trades'!I89="OPEN","",IF(O89=0,"Dodaj wyjście w Exits",IF(D89&lt;&gt;'Trades'!E89,"CLOSED wymaga zamknięcia całej ilości",IF(AND('Trades'!J89="NET",NOT(ISNUMBER('Trades'!L89))),"Podaj uzgodnione netto całej pozycji",IF(AND('Trades'!J89="NET",'Trades'!K89&lt;&gt;"YES"),"Potwierdź netto całej pozycji",IF(IF('Trades'!J89="NET",IF('Trades'!M89="",FALSE,IF(NOT(ISNUMBER('Trades'!M89)),TRUE,OR('Trades'!M89&lt;0,'Trades'!M89&gt;1000000000,ROUND('Trades'!M89,2)&lt;&gt;'Trades'!M89))),FALSE),"Kwoty: do 2 miejsc po przecinku; wartość bezwzględna wpisu ≤ 1 000 000 000.",IF(IF('Trades'!J89="NET",IF('Trades'!N89="",FALSE,IF(NOT(ISNUMBER('Trades'!N89)),TRUE,OR('Trades'!N89&lt;0,'Trades'!N89&gt;1000000000,ROUND('Trades'!N89,2)&lt;&gt;'Trades'!N89))),FALSE),"Kwoty: do 2 miejsc po przecinku; wartość bezwzględna wpisu ≤ 1 000 000 000.",IF(IF('Trades'!J89="NET",IF('Trades'!O89="",FALSE,IF(NOT(ISNUMBER('Trades'!O89)),TRUE,OR(ABS('Trades'!O89)&gt;1000000000,ROUND('Trades'!O89,2)&lt;&gt;'Trades'!O89))),FALSE),"Kwoty: do 2 miejsc po przecinku; wartość bezwzględna wpisu ≤ 1 000 000 000.",IF(AND('Trades'!J89="GROSS",NOT(ISNUMBER('Trades'!M89))),"Podaj prowizję, także zero",IF(AND('Trades'!J89="GROSS",'Trades'!M89&lt;0),"Prowizja nie może być ujemna",IF(AND('Trades'!J89="GROSS",NOT(ISNUMBER('Trades'!N89))),"Podaj pozostałe opłaty, także zero",IF(AND('Trades'!J89="GROSS",'Trades'!N89&lt;0),"Opłaty nie mogą być ujemne",IF(AND('Trades'!J89="GROSS",NOT(ISNUMBER('Trades'!O89))),"Podaj finansowanie ze znakiem, także zero",IF(AND('Trades'!J89="GROSS",NOT(ISNUMBER(F89))),"Podaj P&amp;L brutto każdego wyjścia",IF(IF('Trades'!J89="NET",OR(ABS('Trades'!L89)&gt;1000000000,ROUND('Trades'!L89,2)&lt;&gt;'Trades'!L89),FALSE),"Kwoty: do 2 miejsc po przecinku; wartość bezwzględna wpisu ≤ 1 000 000 000.",IF(IF('Trades'!J89="GROSS",OR(ABS('Trades'!M89)&gt;1000000000,ABS('Trades'!N89)&gt;1000000000,ABS('Trades'!O89)&gt;1000000000,ROUND('Trades'!M89,2)&lt;&gt;'Trades'!M89,ROUND('Trades'!N89,2)&lt;&gt;'Trades'!N89,ROUND('Trades'!O89,2)&lt;&gt;'Trades'!O89),FALSE),"Kwoty: do 2 miejsc po przecinku; wartość bezwzględna wpisu ≤ 1 000 000 000.",IF(AND('Trades'!G89&lt;&gt;"",OR(NOT(ISNUMBER('Trades'!G89)),'Trades'!G89&lt;=0)),"Podaj dodatnią cenę lub pozostaw puste",IF(AND('Trades'!H89&lt;&gt;"",OR(NOT(ISNUMBER('Trades'!H89)),'Trades'!H89&lt;=0)),"Podaj dodatnią cenę lub pozostaw puste","")))))))))))))))))))))))))))))))))))</x:f>
      </x:c>
      <x:c r="D89" s="31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b.d.",ROUND(SUMIFS('Exits'!$I$9:$I$608,'Exits'!$B$9:$B$608,'Trades'!A89),8)))</x:f>
      </x:c>
      <x:c r="E89" s="32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b.d.",IF(OR(O89=0,COUNTIFS('Exits'!$B$9:$B$608,'Trades'!A89,'Exits'!$G$9:$G$608,-1)&gt;0),"b.d.",_xlfn.MAXIFS('Exits'!$C$9:$C$608,'Exits'!$B$9:$B$608,'Trades'!A89))))</x:f>
      </x:c>
      <x:c r="F89" s="30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b.d.",IF(AND(O89&gt;0,SUMIFS('Exits'!$J$9:$J$608,'Exits'!$B$9:$B$608,'Trades'!A89)=O89),ROUND(SUMIFS('Exits'!$F$9:$F$608,'Exits'!$B$9:$B$608,'Trades'!A89),2),"b.d.")))</x:f>
      </x:c>
      <x:c r="G89" s="30" t="str">
        <x:f>IF(P89=0,"",IF(K89&lt;&gt;1,"b.d.",IF('Trades'!J89="NET",'Trades'!L89,ROUND(F89-'Trades'!M89-'Trades'!N89+'Trades'!O89,2))))</x:f>
      </x:c>
      <x:c r="H89" s="31" t="str">
        <x:f>IF(P89=0,"",IF(N89=1,G89/'Trades'!P89,"b.d."))</x:f>
      </x:c>
      <x:c r="I89" s="33" t="str">
        <x:f>IF(P89=0,"",IF(K89&lt;&gt;1,"Pozycja niezamknięta",IF(NOT(ISNUMBER('Trades'!P89)),"Brak lub błędne ryzyko: dodatnie, ≤ 1 000 000 000, do 2 miejsc po przecinku.",IF(OR('Trades'!P89&lt;=0,'Trades'!P89&gt;1000000000,ROUND('Trades'!P89,2)&lt;&gt;'Trades'!P89),"Brak lub błędne ryzyko: dodatnie, ≤ 1 000 000 000, do 2 miejsc po przecinku.",IF(AND('Trades'!Q89&lt;&gt;"PRICE",'Trades'!Q89&lt;&gt;"ALL_IN"),"Wybierz PRICE lub ALL_IN",IF('Trades'!Q89&lt;&gt;'Summary'!$K$4,"Wybrano inną podstawę","Zapisane"))))))</x:f>
      </x:c>
      <x:c r="J89" s="33" t="str">
        <x:f>IF(P89=0,"",IF('Summary'!$H$6="Sprawdź daty filtra","Sprawdź daty filtra",IF(L89=1,"Uwzględniona",IF(K89=1,"Poza okresem","Nieuwzględniona"))))</x:f>
      </x:c>
      <x:c r="K89" s="29" t="n">
        <x:f>IF(P89=0,0,IF('Trades'!I89="UNSUPPORTED",4,IF(C89&lt;&gt;"",3,IF('Trades'!I89="OPEN",2,1))))</x:f>
        <x:v>0</x:v>
      </x:c>
      <x:c r="L89" s="29" t="n">
        <x:f>IF(OR(K89&lt;&gt;1,'Summary'!$H$6="Sprawdź daty filtra"),0,IF(AND(OR('Summary'!$B$6="",E89&gt;='Summary'!$B$6),OR('Summary'!$E$6="",E89&lt;'Summary'!$E$6+1)),1,0))</x:f>
        <x:v>0</x:v>
      </x:c>
      <x:c r="M89" s="29" t="n">
        <x:f>IF(AND(L89=1,N89=1,'Trades'!Q89='Summary'!$K$4),1,0)</x:f>
        <x:v>0</x:v>
      </x:c>
      <x:c r="N89" s="29" t="n">
        <x:f>IF(K89&lt;&gt;1,0,IF(NOT(ISNUMBER('Trades'!P89)),0,IF(AND('Trades'!P89&gt;0,'Trades'!P89&lt;=1000000000,ROUND('Trades'!P89,2)='Trades'!P89,OR('Trades'!Q89="PRICE",'Trades'!Q89="ALL_IN")),1,0)))</x:f>
        <x:v>0</x:v>
      </x:c>
      <x:c r="O89" s="29" t="n">
        <x:f>IF(P89=0,0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0,COUNTIFS('Exits'!$B$9:$B$608,'Trades'!A89,'Exits'!$K$9:$K$608,1)))</x:f>
        <x:v>0</x:v>
      </x:c>
      <x:c r="P89" s="29" t="n">
        <x:f>IF(COUNTA('Trades'!A89:I89,'Trades'!K89:T89)=0,0,1)</x:f>
        <x:v>0</x:v>
      </x:c>
    </x:row>
    <x:row r="90" ht="52" customHeight="1">
      <x:c r="A90" s="29" t="str">
        <x:f>IF(P90=0,"",IF('Trades'!A90="","[Trades "&amp;ROW()&amp;"]",'Trades'!A90))</x:f>
      </x:c>
      <x:c r="B90" s="33" t="str">
        <x:f>IF(K90=0,"",CHOOSE(K90,"Zamknięta","Otwarta","Niepełna / błędna","Nieobsługiwana"))</x:f>
      </x:c>
      <x:c r="C90" s="33" t="str">
        <x:f>IF(P90=0,"",IF('Trades'!I90="UNSUPPORTED","Dobieranie / odwrócenia nie są obsługiwane",IF('Trades'!A90="","Podaj ID transakcji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ID: tekst zaczynający się od A–Z, do 64 znaków; bez *, ?, ~, =, &lt; i &gt;. Przykład: T-001.",IF(COUNTIFS('Trades'!$A$9:$A$208,'Trades'!A90)&lt;&gt;1,"ID transakcji się powtarza",IF('Trades'!B90="","Podaj instrument",IF(AND('Trades'!C90&lt;&gt;"LONG",'Trades'!C90&lt;&gt;"SHORT"),"Wybierz LONG lub SHORT",IF(NOT(ISNUMBER('Trades'!D90)),"Podaj prawidłowy czas otwarcia",IF(OR('Trades'!D90&lt;1,'Trades'!D90&gt;2958465),"Podaj prawidłowy czas otwarcia",IF(NOT(ISNUMBER('Trades'!E90)),"Podaj dodatnią początkową ilość",IF(OR('Trades'!E90&lt;=0,'Trades'!E90&gt;1000000,ROUND('Trades'!E90,8)&lt;&gt;'Trades'!E90),"Podaj dodatnią początkową ilość",IF('Trades'!F90="","Podaj jednostkę ilości",IF(AND('Trades'!I90&lt;&gt;"OPEN",'Trades'!I90&lt;&gt;"CLOSED"),"Wybierz OPEN lub CLOSED",IF(AND('Trades'!J90&lt;&gt;"NET",'Trades'!J90&lt;&gt;"GROSS"),"Wybierz NET lub GROSS",IF(COUNTIFS('Exits'!$B$9:$B$608,'Trades'!A90,'Exits'!$G$9:$G$608,-1)&gt;0,"Sprawdź powiązane wyjścia",IF(D90&gt;'Trades'!E90,"Zamknięta ilość przekracza początkową",IF(AND('Trades'!I90="OPEN",D90='Trades'!E90),"OPEN jest sprzeczne z zerową pozostałą ilością",IF('Trades'!I90="OPEN","",IF(O90=0,"Dodaj wyjście w Exits",IF(D90&lt;&gt;'Trades'!E90,"CLOSED wymaga zamknięcia całej ilości",IF(AND('Trades'!J90="NET",NOT(ISNUMBER('Trades'!L90))),"Podaj uzgodnione netto całej pozycji",IF(AND('Trades'!J90="NET",'Trades'!K90&lt;&gt;"YES"),"Potwierdź netto całej pozycji",IF(IF('Trades'!J90="NET",IF('Trades'!M90="",FALSE,IF(NOT(ISNUMBER('Trades'!M90)),TRUE,OR('Trades'!M90&lt;0,'Trades'!M90&gt;1000000000,ROUND('Trades'!M90,2)&lt;&gt;'Trades'!M90))),FALSE),"Kwoty: do 2 miejsc po przecinku; wartość bezwzględna wpisu ≤ 1 000 000 000.",IF(IF('Trades'!J90="NET",IF('Trades'!N90="",FALSE,IF(NOT(ISNUMBER('Trades'!N90)),TRUE,OR('Trades'!N90&lt;0,'Trades'!N90&gt;1000000000,ROUND('Trades'!N90,2)&lt;&gt;'Trades'!N90))),FALSE),"Kwoty: do 2 miejsc po przecinku; wartość bezwzględna wpisu ≤ 1 000 000 000.",IF(IF('Trades'!J90="NET",IF('Trades'!O90="",FALSE,IF(NOT(ISNUMBER('Trades'!O90)),TRUE,OR(ABS('Trades'!O90)&gt;1000000000,ROUND('Trades'!O90,2)&lt;&gt;'Trades'!O90))),FALSE),"Kwoty: do 2 miejsc po przecinku; wartość bezwzględna wpisu ≤ 1 000 000 000.",IF(AND('Trades'!J90="GROSS",NOT(ISNUMBER('Trades'!M90))),"Podaj prowizję, także zero",IF(AND('Trades'!J90="GROSS",'Trades'!M90&lt;0),"Prowizja nie może być ujemna",IF(AND('Trades'!J90="GROSS",NOT(ISNUMBER('Trades'!N90))),"Podaj pozostałe opłaty, także zero",IF(AND('Trades'!J90="GROSS",'Trades'!N90&lt;0),"Opłaty nie mogą być ujemne",IF(AND('Trades'!J90="GROSS",NOT(ISNUMBER('Trades'!O90))),"Podaj finansowanie ze znakiem, także zero",IF(AND('Trades'!J90="GROSS",NOT(ISNUMBER(F90))),"Podaj P&amp;L brutto każdego wyjścia",IF(IF('Trades'!J90="NET",OR(ABS('Trades'!L90)&gt;1000000000,ROUND('Trades'!L90,2)&lt;&gt;'Trades'!L90),FALSE),"Kwoty: do 2 miejsc po przecinku; wartość bezwzględna wpisu ≤ 1 000 000 000.",IF(IF('Trades'!J90="GROSS",OR(ABS('Trades'!M90)&gt;1000000000,ABS('Trades'!N90)&gt;1000000000,ABS('Trades'!O90)&gt;1000000000,ROUND('Trades'!M90,2)&lt;&gt;'Trades'!M90,ROUND('Trades'!N90,2)&lt;&gt;'Trades'!N90,ROUND('Trades'!O90,2)&lt;&gt;'Trades'!O90),FALSE),"Kwoty: do 2 miejsc po przecinku; wartość bezwzględna wpisu ≤ 1 000 000 000.",IF(AND('Trades'!G90&lt;&gt;"",OR(NOT(ISNUMBER('Trades'!G90)),'Trades'!G90&lt;=0)),"Podaj dodatnią cenę lub pozostaw puste",IF(AND('Trades'!H90&lt;&gt;"",OR(NOT(ISNUMBER('Trades'!H90)),'Trades'!H90&lt;=0)),"Podaj dodatnią cenę lub pozostaw puste","")))))))))))))))))))))))))))))))))))</x:f>
      </x:c>
      <x:c r="D90" s="31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b.d.",ROUND(SUMIFS('Exits'!$I$9:$I$608,'Exits'!$B$9:$B$608,'Trades'!A90),8)))</x:f>
      </x:c>
      <x:c r="E90" s="32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b.d.",IF(OR(O90=0,COUNTIFS('Exits'!$B$9:$B$608,'Trades'!A90,'Exits'!$G$9:$G$608,-1)&gt;0),"b.d.",_xlfn.MAXIFS('Exits'!$C$9:$C$608,'Exits'!$B$9:$B$608,'Trades'!A90))))</x:f>
      </x:c>
      <x:c r="F90" s="30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b.d.",IF(AND(O90&gt;0,SUMIFS('Exits'!$J$9:$J$608,'Exits'!$B$9:$B$608,'Trades'!A90)=O90),ROUND(SUMIFS('Exits'!$F$9:$F$608,'Exits'!$B$9:$B$608,'Trades'!A90),2),"b.d.")))</x:f>
      </x:c>
      <x:c r="G90" s="30" t="str">
        <x:f>IF(P90=0,"",IF(K90&lt;&gt;1,"b.d.",IF('Trades'!J90="NET",'Trades'!L90,ROUND(F90-'Trades'!M90-'Trades'!N90+'Trades'!O90,2))))</x:f>
      </x:c>
      <x:c r="H90" s="31" t="str">
        <x:f>IF(P90=0,"",IF(N90=1,G90/'Trades'!P90,"b.d."))</x:f>
      </x:c>
      <x:c r="I90" s="33" t="str">
        <x:f>IF(P90=0,"",IF(K90&lt;&gt;1,"Pozycja niezamknięta",IF(NOT(ISNUMBER('Trades'!P90)),"Brak lub błędne ryzyko: dodatnie, ≤ 1 000 000 000, do 2 miejsc po przecinku.",IF(OR('Trades'!P90&lt;=0,'Trades'!P90&gt;1000000000,ROUND('Trades'!P90,2)&lt;&gt;'Trades'!P90),"Brak lub błędne ryzyko: dodatnie, ≤ 1 000 000 000, do 2 miejsc po przecinku.",IF(AND('Trades'!Q90&lt;&gt;"PRICE",'Trades'!Q90&lt;&gt;"ALL_IN"),"Wybierz PRICE lub ALL_IN",IF('Trades'!Q90&lt;&gt;'Summary'!$K$4,"Wybrano inną podstawę","Zapisane"))))))</x:f>
      </x:c>
      <x:c r="J90" s="33" t="str">
        <x:f>IF(P90=0,"",IF('Summary'!$H$6="Sprawdź daty filtra","Sprawdź daty filtra",IF(L90=1,"Uwzględniona",IF(K90=1,"Poza okresem","Nieuwzględniona"))))</x:f>
      </x:c>
      <x:c r="K90" s="29" t="n">
        <x:f>IF(P90=0,0,IF('Trades'!I90="UNSUPPORTED",4,IF(C90&lt;&gt;"",3,IF('Trades'!I90="OPEN",2,1))))</x:f>
        <x:v>0</x:v>
      </x:c>
      <x:c r="L90" s="29" t="n">
        <x:f>IF(OR(K90&lt;&gt;1,'Summary'!$H$6="Sprawdź daty filtra"),0,IF(AND(OR('Summary'!$B$6="",E90&gt;='Summary'!$B$6),OR('Summary'!$E$6="",E90&lt;'Summary'!$E$6+1)),1,0))</x:f>
        <x:v>0</x:v>
      </x:c>
      <x:c r="M90" s="29" t="n">
        <x:f>IF(AND(L90=1,N90=1,'Trades'!Q90='Summary'!$K$4),1,0)</x:f>
        <x:v>0</x:v>
      </x:c>
      <x:c r="N90" s="29" t="n">
        <x:f>IF(K90&lt;&gt;1,0,IF(NOT(ISNUMBER('Trades'!P90)),0,IF(AND('Trades'!P90&gt;0,'Trades'!P90&lt;=1000000000,ROUND('Trades'!P90,2)='Trades'!P90,OR('Trades'!Q90="PRICE",'Trades'!Q90="ALL_IN")),1,0)))</x:f>
        <x:v>0</x:v>
      </x:c>
      <x:c r="O90" s="29" t="n">
        <x:f>IF(P90=0,0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0,COUNTIFS('Exits'!$B$9:$B$608,'Trades'!A90,'Exits'!$K$9:$K$608,1)))</x:f>
        <x:v>0</x:v>
      </x:c>
      <x:c r="P90" s="29" t="n">
        <x:f>IF(COUNTA('Trades'!A90:I90,'Trades'!K90:T90)=0,0,1)</x:f>
        <x:v>0</x:v>
      </x:c>
    </x:row>
    <x:row r="91" ht="52" customHeight="1">
      <x:c r="A91" s="29" t="str">
        <x:f>IF(P91=0,"",IF('Trades'!A91="","[Trades "&amp;ROW()&amp;"]",'Trades'!A91))</x:f>
      </x:c>
      <x:c r="B91" s="33" t="str">
        <x:f>IF(K91=0,"",CHOOSE(K91,"Zamknięta","Otwarta","Niepełna / błędna","Nieobsługiwana"))</x:f>
      </x:c>
      <x:c r="C91" s="33" t="str">
        <x:f>IF(P91=0,"",IF('Trades'!I91="UNSUPPORTED","Dobieranie / odwrócenia nie są obsługiwane",IF('Trades'!A91="","Podaj ID transakcji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ID: tekst zaczynający się od A–Z, do 64 znaków; bez *, ?, ~, =, &lt; i &gt;. Przykład: T-001.",IF(COUNTIFS('Trades'!$A$9:$A$208,'Trades'!A91)&lt;&gt;1,"ID transakcji się powtarza",IF('Trades'!B91="","Podaj instrument",IF(AND('Trades'!C91&lt;&gt;"LONG",'Trades'!C91&lt;&gt;"SHORT"),"Wybierz LONG lub SHORT",IF(NOT(ISNUMBER('Trades'!D91)),"Podaj prawidłowy czas otwarcia",IF(OR('Trades'!D91&lt;1,'Trades'!D91&gt;2958465),"Podaj prawidłowy czas otwarcia",IF(NOT(ISNUMBER('Trades'!E91)),"Podaj dodatnią początkową ilość",IF(OR('Trades'!E91&lt;=0,'Trades'!E91&gt;1000000,ROUND('Trades'!E91,8)&lt;&gt;'Trades'!E91),"Podaj dodatnią początkową ilość",IF('Trades'!F91="","Podaj jednostkę ilości",IF(AND('Trades'!I91&lt;&gt;"OPEN",'Trades'!I91&lt;&gt;"CLOSED"),"Wybierz OPEN lub CLOSED",IF(AND('Trades'!J91&lt;&gt;"NET",'Trades'!J91&lt;&gt;"GROSS"),"Wybierz NET lub GROSS",IF(COUNTIFS('Exits'!$B$9:$B$608,'Trades'!A91,'Exits'!$G$9:$G$608,-1)&gt;0,"Sprawdź powiązane wyjścia",IF(D91&gt;'Trades'!E91,"Zamknięta ilość przekracza początkową",IF(AND('Trades'!I91="OPEN",D91='Trades'!E91),"OPEN jest sprzeczne z zerową pozostałą ilością",IF('Trades'!I91="OPEN","",IF(O91=0,"Dodaj wyjście w Exits",IF(D91&lt;&gt;'Trades'!E91,"CLOSED wymaga zamknięcia całej ilości",IF(AND('Trades'!J91="NET",NOT(ISNUMBER('Trades'!L91))),"Podaj uzgodnione netto całej pozycji",IF(AND('Trades'!J91="NET",'Trades'!K91&lt;&gt;"YES"),"Potwierdź netto całej pozycji",IF(IF('Trades'!J91="NET",IF('Trades'!M91="",FALSE,IF(NOT(ISNUMBER('Trades'!M91)),TRUE,OR('Trades'!M91&lt;0,'Trades'!M91&gt;1000000000,ROUND('Trades'!M91,2)&lt;&gt;'Trades'!M91))),FALSE),"Kwoty: do 2 miejsc po przecinku; wartość bezwzględna wpisu ≤ 1 000 000 000.",IF(IF('Trades'!J91="NET",IF('Trades'!N91="",FALSE,IF(NOT(ISNUMBER('Trades'!N91)),TRUE,OR('Trades'!N91&lt;0,'Trades'!N91&gt;1000000000,ROUND('Trades'!N91,2)&lt;&gt;'Trades'!N91))),FALSE),"Kwoty: do 2 miejsc po przecinku; wartość bezwzględna wpisu ≤ 1 000 000 000.",IF(IF('Trades'!J91="NET",IF('Trades'!O91="",FALSE,IF(NOT(ISNUMBER('Trades'!O91)),TRUE,OR(ABS('Trades'!O91)&gt;1000000000,ROUND('Trades'!O91,2)&lt;&gt;'Trades'!O91))),FALSE),"Kwoty: do 2 miejsc po przecinku; wartość bezwzględna wpisu ≤ 1 000 000 000.",IF(AND('Trades'!J91="GROSS",NOT(ISNUMBER('Trades'!M91))),"Podaj prowizję, także zero",IF(AND('Trades'!J91="GROSS",'Trades'!M91&lt;0),"Prowizja nie może być ujemna",IF(AND('Trades'!J91="GROSS",NOT(ISNUMBER('Trades'!N91))),"Podaj pozostałe opłaty, także zero",IF(AND('Trades'!J91="GROSS",'Trades'!N91&lt;0),"Opłaty nie mogą być ujemne",IF(AND('Trades'!J91="GROSS",NOT(ISNUMBER('Trades'!O91))),"Podaj finansowanie ze znakiem, także zero",IF(AND('Trades'!J91="GROSS",NOT(ISNUMBER(F91))),"Podaj P&amp;L brutto każdego wyjścia",IF(IF('Trades'!J91="NET",OR(ABS('Trades'!L91)&gt;1000000000,ROUND('Trades'!L91,2)&lt;&gt;'Trades'!L91),FALSE),"Kwoty: do 2 miejsc po przecinku; wartość bezwzględna wpisu ≤ 1 000 000 000.",IF(IF('Trades'!J91="GROSS",OR(ABS('Trades'!M91)&gt;1000000000,ABS('Trades'!N91)&gt;1000000000,ABS('Trades'!O91)&gt;1000000000,ROUND('Trades'!M91,2)&lt;&gt;'Trades'!M91,ROUND('Trades'!N91,2)&lt;&gt;'Trades'!N91,ROUND('Trades'!O91,2)&lt;&gt;'Trades'!O91),FALSE),"Kwoty: do 2 miejsc po przecinku; wartość bezwzględna wpisu ≤ 1 000 000 000.",IF(AND('Trades'!G91&lt;&gt;"",OR(NOT(ISNUMBER('Trades'!G91)),'Trades'!G91&lt;=0)),"Podaj dodatnią cenę lub pozostaw puste",IF(AND('Trades'!H91&lt;&gt;"",OR(NOT(ISNUMBER('Trades'!H91)),'Trades'!H91&lt;=0)),"Podaj dodatnią cenę lub pozostaw puste","")))))))))))))))))))))))))))))))))))</x:f>
      </x:c>
      <x:c r="D91" s="31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b.d.",ROUND(SUMIFS('Exits'!$I$9:$I$608,'Exits'!$B$9:$B$608,'Trades'!A91),8)))</x:f>
      </x:c>
      <x:c r="E91" s="32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b.d.",IF(OR(O91=0,COUNTIFS('Exits'!$B$9:$B$608,'Trades'!A91,'Exits'!$G$9:$G$608,-1)&gt;0),"b.d.",_xlfn.MAXIFS('Exits'!$C$9:$C$608,'Exits'!$B$9:$B$608,'Trades'!A91))))</x:f>
      </x:c>
      <x:c r="F91" s="30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b.d.",IF(AND(O91&gt;0,SUMIFS('Exits'!$J$9:$J$608,'Exits'!$B$9:$B$608,'Trades'!A91)=O91),ROUND(SUMIFS('Exits'!$F$9:$F$608,'Exits'!$B$9:$B$608,'Trades'!A91),2),"b.d.")))</x:f>
      </x:c>
      <x:c r="G91" s="30" t="str">
        <x:f>IF(P91=0,"",IF(K91&lt;&gt;1,"b.d.",IF('Trades'!J91="NET",'Trades'!L91,ROUND(F91-'Trades'!M91-'Trades'!N91+'Trades'!O91,2))))</x:f>
      </x:c>
      <x:c r="H91" s="31" t="str">
        <x:f>IF(P91=0,"",IF(N91=1,G91/'Trades'!P91,"b.d."))</x:f>
      </x:c>
      <x:c r="I91" s="33" t="str">
        <x:f>IF(P91=0,"",IF(K91&lt;&gt;1,"Pozycja niezamknięta",IF(NOT(ISNUMBER('Trades'!P91)),"Brak lub błędne ryzyko: dodatnie, ≤ 1 000 000 000, do 2 miejsc po przecinku.",IF(OR('Trades'!P91&lt;=0,'Trades'!P91&gt;1000000000,ROUND('Trades'!P91,2)&lt;&gt;'Trades'!P91),"Brak lub błędne ryzyko: dodatnie, ≤ 1 000 000 000, do 2 miejsc po przecinku.",IF(AND('Trades'!Q91&lt;&gt;"PRICE",'Trades'!Q91&lt;&gt;"ALL_IN"),"Wybierz PRICE lub ALL_IN",IF('Trades'!Q91&lt;&gt;'Summary'!$K$4,"Wybrano inną podstawę","Zapisane"))))))</x:f>
      </x:c>
      <x:c r="J91" s="33" t="str">
        <x:f>IF(P91=0,"",IF('Summary'!$H$6="Sprawdź daty filtra","Sprawdź daty filtra",IF(L91=1,"Uwzględniona",IF(K91=1,"Poza okresem","Nieuwzględniona"))))</x:f>
      </x:c>
      <x:c r="K91" s="29" t="n">
        <x:f>IF(P91=0,0,IF('Trades'!I91="UNSUPPORTED",4,IF(C91&lt;&gt;"",3,IF('Trades'!I91="OPEN",2,1))))</x:f>
        <x:v>0</x:v>
      </x:c>
      <x:c r="L91" s="29" t="n">
        <x:f>IF(OR(K91&lt;&gt;1,'Summary'!$H$6="Sprawdź daty filtra"),0,IF(AND(OR('Summary'!$B$6="",E91&gt;='Summary'!$B$6),OR('Summary'!$E$6="",E91&lt;'Summary'!$E$6+1)),1,0))</x:f>
        <x:v>0</x:v>
      </x:c>
      <x:c r="M91" s="29" t="n">
        <x:f>IF(AND(L91=1,N91=1,'Trades'!Q91='Summary'!$K$4),1,0)</x:f>
        <x:v>0</x:v>
      </x:c>
      <x:c r="N91" s="29" t="n">
        <x:f>IF(K91&lt;&gt;1,0,IF(NOT(ISNUMBER('Trades'!P91)),0,IF(AND('Trades'!P91&gt;0,'Trades'!P91&lt;=1000000000,ROUND('Trades'!P91,2)='Trades'!P91,OR('Trades'!Q91="PRICE",'Trades'!Q91="ALL_IN")),1,0)))</x:f>
        <x:v>0</x:v>
      </x:c>
      <x:c r="O91" s="29" t="n">
        <x:f>IF(P91=0,0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0,COUNTIFS('Exits'!$B$9:$B$608,'Trades'!A91,'Exits'!$K$9:$K$608,1)))</x:f>
        <x:v>0</x:v>
      </x:c>
      <x:c r="P91" s="29" t="n">
        <x:f>IF(COUNTA('Trades'!A91:I91,'Trades'!K91:T91)=0,0,1)</x:f>
        <x:v>0</x:v>
      </x:c>
    </x:row>
    <x:row r="92" ht="52" customHeight="1">
      <x:c r="A92" s="29" t="str">
        <x:f>IF(P92=0,"",IF('Trades'!A92="","[Trades "&amp;ROW()&amp;"]",'Trades'!A92))</x:f>
      </x:c>
      <x:c r="B92" s="33" t="str">
        <x:f>IF(K92=0,"",CHOOSE(K92,"Zamknięta","Otwarta","Niepełna / błędna","Nieobsługiwana"))</x:f>
      </x:c>
      <x:c r="C92" s="33" t="str">
        <x:f>IF(P92=0,"",IF('Trades'!I92="UNSUPPORTED","Dobieranie / odwrócenia nie są obsługiwane",IF('Trades'!A92="","Podaj ID transakcji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ID: tekst zaczynający się od A–Z, do 64 znaków; bez *, ?, ~, =, &lt; i &gt;. Przykład: T-001.",IF(COUNTIFS('Trades'!$A$9:$A$208,'Trades'!A92)&lt;&gt;1,"ID transakcji się powtarza",IF('Trades'!B92="","Podaj instrument",IF(AND('Trades'!C92&lt;&gt;"LONG",'Trades'!C92&lt;&gt;"SHORT"),"Wybierz LONG lub SHORT",IF(NOT(ISNUMBER('Trades'!D92)),"Podaj prawidłowy czas otwarcia",IF(OR('Trades'!D92&lt;1,'Trades'!D92&gt;2958465),"Podaj prawidłowy czas otwarcia",IF(NOT(ISNUMBER('Trades'!E92)),"Podaj dodatnią początkową ilość",IF(OR('Trades'!E92&lt;=0,'Trades'!E92&gt;1000000,ROUND('Trades'!E92,8)&lt;&gt;'Trades'!E92),"Podaj dodatnią początkową ilość",IF('Trades'!F92="","Podaj jednostkę ilości",IF(AND('Trades'!I92&lt;&gt;"OPEN",'Trades'!I92&lt;&gt;"CLOSED"),"Wybierz OPEN lub CLOSED",IF(AND('Trades'!J92&lt;&gt;"NET",'Trades'!J92&lt;&gt;"GROSS"),"Wybierz NET lub GROSS",IF(COUNTIFS('Exits'!$B$9:$B$608,'Trades'!A92,'Exits'!$G$9:$G$608,-1)&gt;0,"Sprawdź powiązane wyjścia",IF(D92&gt;'Trades'!E92,"Zamknięta ilość przekracza początkową",IF(AND('Trades'!I92="OPEN",D92='Trades'!E92),"OPEN jest sprzeczne z zerową pozostałą ilością",IF('Trades'!I92="OPEN","",IF(O92=0,"Dodaj wyjście w Exits",IF(D92&lt;&gt;'Trades'!E92,"CLOSED wymaga zamknięcia całej ilości",IF(AND('Trades'!J92="NET",NOT(ISNUMBER('Trades'!L92))),"Podaj uzgodnione netto całej pozycji",IF(AND('Trades'!J92="NET",'Trades'!K92&lt;&gt;"YES"),"Potwierdź netto całej pozycji",IF(IF('Trades'!J92="NET",IF('Trades'!M92="",FALSE,IF(NOT(ISNUMBER('Trades'!M92)),TRUE,OR('Trades'!M92&lt;0,'Trades'!M92&gt;1000000000,ROUND('Trades'!M92,2)&lt;&gt;'Trades'!M92))),FALSE),"Kwoty: do 2 miejsc po przecinku; wartość bezwzględna wpisu ≤ 1 000 000 000.",IF(IF('Trades'!J92="NET",IF('Trades'!N92="",FALSE,IF(NOT(ISNUMBER('Trades'!N92)),TRUE,OR('Trades'!N92&lt;0,'Trades'!N92&gt;1000000000,ROUND('Trades'!N92,2)&lt;&gt;'Trades'!N92))),FALSE),"Kwoty: do 2 miejsc po przecinku; wartość bezwzględna wpisu ≤ 1 000 000 000.",IF(IF('Trades'!J92="NET",IF('Trades'!O92="",FALSE,IF(NOT(ISNUMBER('Trades'!O92)),TRUE,OR(ABS('Trades'!O92)&gt;1000000000,ROUND('Trades'!O92,2)&lt;&gt;'Trades'!O92))),FALSE),"Kwoty: do 2 miejsc po przecinku; wartość bezwzględna wpisu ≤ 1 000 000 000.",IF(AND('Trades'!J92="GROSS",NOT(ISNUMBER('Trades'!M92))),"Podaj prowizję, także zero",IF(AND('Trades'!J92="GROSS",'Trades'!M92&lt;0),"Prowizja nie może być ujemna",IF(AND('Trades'!J92="GROSS",NOT(ISNUMBER('Trades'!N92))),"Podaj pozostałe opłaty, także zero",IF(AND('Trades'!J92="GROSS",'Trades'!N92&lt;0),"Opłaty nie mogą być ujemne",IF(AND('Trades'!J92="GROSS",NOT(ISNUMBER('Trades'!O92))),"Podaj finansowanie ze znakiem, także zero",IF(AND('Trades'!J92="GROSS",NOT(ISNUMBER(F92))),"Podaj P&amp;L brutto każdego wyjścia",IF(IF('Trades'!J92="NET",OR(ABS('Trades'!L92)&gt;1000000000,ROUND('Trades'!L92,2)&lt;&gt;'Trades'!L92),FALSE),"Kwoty: do 2 miejsc po przecinku; wartość bezwzględna wpisu ≤ 1 000 000 000.",IF(IF('Trades'!J92="GROSS",OR(ABS('Trades'!M92)&gt;1000000000,ABS('Trades'!N92)&gt;1000000000,ABS('Trades'!O92)&gt;1000000000,ROUND('Trades'!M92,2)&lt;&gt;'Trades'!M92,ROUND('Trades'!N92,2)&lt;&gt;'Trades'!N92,ROUND('Trades'!O92,2)&lt;&gt;'Trades'!O92),FALSE),"Kwoty: do 2 miejsc po przecinku; wartość bezwzględna wpisu ≤ 1 000 000 000.",IF(AND('Trades'!G92&lt;&gt;"",OR(NOT(ISNUMBER('Trades'!G92)),'Trades'!G92&lt;=0)),"Podaj dodatnią cenę lub pozostaw puste",IF(AND('Trades'!H92&lt;&gt;"",OR(NOT(ISNUMBER('Trades'!H92)),'Trades'!H92&lt;=0)),"Podaj dodatnią cenę lub pozostaw puste","")))))))))))))))))))))))))))))))))))</x:f>
      </x:c>
      <x:c r="D92" s="31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b.d.",ROUND(SUMIFS('Exits'!$I$9:$I$608,'Exits'!$B$9:$B$608,'Trades'!A92),8)))</x:f>
      </x:c>
      <x:c r="E92" s="32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b.d.",IF(OR(O92=0,COUNTIFS('Exits'!$B$9:$B$608,'Trades'!A92,'Exits'!$G$9:$G$608,-1)&gt;0),"b.d.",_xlfn.MAXIFS('Exits'!$C$9:$C$608,'Exits'!$B$9:$B$608,'Trades'!A92))))</x:f>
      </x:c>
      <x:c r="F92" s="30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b.d.",IF(AND(O92&gt;0,SUMIFS('Exits'!$J$9:$J$608,'Exits'!$B$9:$B$608,'Trades'!A92)=O92),ROUND(SUMIFS('Exits'!$F$9:$F$608,'Exits'!$B$9:$B$608,'Trades'!A92),2),"b.d.")))</x:f>
      </x:c>
      <x:c r="G92" s="30" t="str">
        <x:f>IF(P92=0,"",IF(K92&lt;&gt;1,"b.d.",IF('Trades'!J92="NET",'Trades'!L92,ROUND(F92-'Trades'!M92-'Trades'!N92+'Trades'!O92,2))))</x:f>
      </x:c>
      <x:c r="H92" s="31" t="str">
        <x:f>IF(P92=0,"",IF(N92=1,G92/'Trades'!P92,"b.d."))</x:f>
      </x:c>
      <x:c r="I92" s="33" t="str">
        <x:f>IF(P92=0,"",IF(K92&lt;&gt;1,"Pozycja niezamknięta",IF(NOT(ISNUMBER('Trades'!P92)),"Brak lub błędne ryzyko: dodatnie, ≤ 1 000 000 000, do 2 miejsc po przecinku.",IF(OR('Trades'!P92&lt;=0,'Trades'!P92&gt;1000000000,ROUND('Trades'!P92,2)&lt;&gt;'Trades'!P92),"Brak lub błędne ryzyko: dodatnie, ≤ 1 000 000 000, do 2 miejsc po przecinku.",IF(AND('Trades'!Q92&lt;&gt;"PRICE",'Trades'!Q92&lt;&gt;"ALL_IN"),"Wybierz PRICE lub ALL_IN",IF('Trades'!Q92&lt;&gt;'Summary'!$K$4,"Wybrano inną podstawę","Zapisane"))))))</x:f>
      </x:c>
      <x:c r="J92" s="33" t="str">
        <x:f>IF(P92=0,"",IF('Summary'!$H$6="Sprawdź daty filtra","Sprawdź daty filtra",IF(L92=1,"Uwzględniona",IF(K92=1,"Poza okresem","Nieuwzględniona"))))</x:f>
      </x:c>
      <x:c r="K92" s="29" t="n">
        <x:f>IF(P92=0,0,IF('Trades'!I92="UNSUPPORTED",4,IF(C92&lt;&gt;"",3,IF('Trades'!I92="OPEN",2,1))))</x:f>
        <x:v>0</x:v>
      </x:c>
      <x:c r="L92" s="29" t="n">
        <x:f>IF(OR(K92&lt;&gt;1,'Summary'!$H$6="Sprawdź daty filtra"),0,IF(AND(OR('Summary'!$B$6="",E92&gt;='Summary'!$B$6),OR('Summary'!$E$6="",E92&lt;'Summary'!$E$6+1)),1,0))</x:f>
        <x:v>0</x:v>
      </x:c>
      <x:c r="M92" s="29" t="n">
        <x:f>IF(AND(L92=1,N92=1,'Trades'!Q92='Summary'!$K$4),1,0)</x:f>
        <x:v>0</x:v>
      </x:c>
      <x:c r="N92" s="29" t="n">
        <x:f>IF(K92&lt;&gt;1,0,IF(NOT(ISNUMBER('Trades'!P92)),0,IF(AND('Trades'!P92&gt;0,'Trades'!P92&lt;=1000000000,ROUND('Trades'!P92,2)='Trades'!P92,OR('Trades'!Q92="PRICE",'Trades'!Q92="ALL_IN")),1,0)))</x:f>
        <x:v>0</x:v>
      </x:c>
      <x:c r="O92" s="29" t="n">
        <x:f>IF(P92=0,0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0,COUNTIFS('Exits'!$B$9:$B$608,'Trades'!A92,'Exits'!$K$9:$K$608,1)))</x:f>
        <x:v>0</x:v>
      </x:c>
      <x:c r="P92" s="29" t="n">
        <x:f>IF(COUNTA('Trades'!A92:I92,'Trades'!K92:T92)=0,0,1)</x:f>
        <x:v>0</x:v>
      </x:c>
    </x:row>
    <x:row r="93" ht="52" customHeight="1">
      <x:c r="A93" s="29" t="str">
        <x:f>IF(P93=0,"",IF('Trades'!A93="","[Trades "&amp;ROW()&amp;"]",'Trades'!A93))</x:f>
      </x:c>
      <x:c r="B93" s="33" t="str">
        <x:f>IF(K93=0,"",CHOOSE(K93,"Zamknięta","Otwarta","Niepełna / błędna","Nieobsługiwana"))</x:f>
      </x:c>
      <x:c r="C93" s="33" t="str">
        <x:f>IF(P93=0,"",IF('Trades'!I93="UNSUPPORTED","Dobieranie / odwrócenia nie są obsługiwane",IF('Trades'!A93="","Podaj ID transakcji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ID: tekst zaczynający się od A–Z, do 64 znaków; bez *, ?, ~, =, &lt; i &gt;. Przykład: T-001.",IF(COUNTIFS('Trades'!$A$9:$A$208,'Trades'!A93)&lt;&gt;1,"ID transakcji się powtarza",IF('Trades'!B93="","Podaj instrument",IF(AND('Trades'!C93&lt;&gt;"LONG",'Trades'!C93&lt;&gt;"SHORT"),"Wybierz LONG lub SHORT",IF(NOT(ISNUMBER('Trades'!D93)),"Podaj prawidłowy czas otwarcia",IF(OR('Trades'!D93&lt;1,'Trades'!D93&gt;2958465),"Podaj prawidłowy czas otwarcia",IF(NOT(ISNUMBER('Trades'!E93)),"Podaj dodatnią początkową ilość",IF(OR('Trades'!E93&lt;=0,'Trades'!E93&gt;1000000,ROUND('Trades'!E93,8)&lt;&gt;'Trades'!E93),"Podaj dodatnią początkową ilość",IF('Trades'!F93="","Podaj jednostkę ilości",IF(AND('Trades'!I93&lt;&gt;"OPEN",'Trades'!I93&lt;&gt;"CLOSED"),"Wybierz OPEN lub CLOSED",IF(AND('Trades'!J93&lt;&gt;"NET",'Trades'!J93&lt;&gt;"GROSS"),"Wybierz NET lub GROSS",IF(COUNTIFS('Exits'!$B$9:$B$608,'Trades'!A93,'Exits'!$G$9:$G$608,-1)&gt;0,"Sprawdź powiązane wyjścia",IF(D93&gt;'Trades'!E93,"Zamknięta ilość przekracza początkową",IF(AND('Trades'!I93="OPEN",D93='Trades'!E93),"OPEN jest sprzeczne z zerową pozostałą ilością",IF('Trades'!I93="OPEN","",IF(O93=0,"Dodaj wyjście w Exits",IF(D93&lt;&gt;'Trades'!E93,"CLOSED wymaga zamknięcia całej ilości",IF(AND('Trades'!J93="NET",NOT(ISNUMBER('Trades'!L93))),"Podaj uzgodnione netto całej pozycji",IF(AND('Trades'!J93="NET",'Trades'!K93&lt;&gt;"YES"),"Potwierdź netto całej pozycji",IF(IF('Trades'!J93="NET",IF('Trades'!M93="",FALSE,IF(NOT(ISNUMBER('Trades'!M93)),TRUE,OR('Trades'!M93&lt;0,'Trades'!M93&gt;1000000000,ROUND('Trades'!M93,2)&lt;&gt;'Trades'!M93))),FALSE),"Kwoty: do 2 miejsc po przecinku; wartość bezwzględna wpisu ≤ 1 000 000 000.",IF(IF('Trades'!J93="NET",IF('Trades'!N93="",FALSE,IF(NOT(ISNUMBER('Trades'!N93)),TRUE,OR('Trades'!N93&lt;0,'Trades'!N93&gt;1000000000,ROUND('Trades'!N93,2)&lt;&gt;'Trades'!N93))),FALSE),"Kwoty: do 2 miejsc po przecinku; wartość bezwzględna wpisu ≤ 1 000 000 000.",IF(IF('Trades'!J93="NET",IF('Trades'!O93="",FALSE,IF(NOT(ISNUMBER('Trades'!O93)),TRUE,OR(ABS('Trades'!O93)&gt;1000000000,ROUND('Trades'!O93,2)&lt;&gt;'Trades'!O93))),FALSE),"Kwoty: do 2 miejsc po przecinku; wartość bezwzględna wpisu ≤ 1 000 000 000.",IF(AND('Trades'!J93="GROSS",NOT(ISNUMBER('Trades'!M93))),"Podaj prowizję, także zero",IF(AND('Trades'!J93="GROSS",'Trades'!M93&lt;0),"Prowizja nie może być ujemna",IF(AND('Trades'!J93="GROSS",NOT(ISNUMBER('Trades'!N93))),"Podaj pozostałe opłaty, także zero",IF(AND('Trades'!J93="GROSS",'Trades'!N93&lt;0),"Opłaty nie mogą być ujemne",IF(AND('Trades'!J93="GROSS",NOT(ISNUMBER('Trades'!O93))),"Podaj finansowanie ze znakiem, także zero",IF(AND('Trades'!J93="GROSS",NOT(ISNUMBER(F93))),"Podaj P&amp;L brutto każdego wyjścia",IF(IF('Trades'!J93="NET",OR(ABS('Trades'!L93)&gt;1000000000,ROUND('Trades'!L93,2)&lt;&gt;'Trades'!L93),FALSE),"Kwoty: do 2 miejsc po przecinku; wartość bezwzględna wpisu ≤ 1 000 000 000.",IF(IF('Trades'!J93="GROSS",OR(ABS('Trades'!M93)&gt;1000000000,ABS('Trades'!N93)&gt;1000000000,ABS('Trades'!O93)&gt;1000000000,ROUND('Trades'!M93,2)&lt;&gt;'Trades'!M93,ROUND('Trades'!N93,2)&lt;&gt;'Trades'!N93,ROUND('Trades'!O93,2)&lt;&gt;'Trades'!O93),FALSE),"Kwoty: do 2 miejsc po przecinku; wartość bezwzględna wpisu ≤ 1 000 000 000.",IF(AND('Trades'!G93&lt;&gt;"",OR(NOT(ISNUMBER('Trades'!G93)),'Trades'!G93&lt;=0)),"Podaj dodatnią cenę lub pozostaw puste",IF(AND('Trades'!H93&lt;&gt;"",OR(NOT(ISNUMBER('Trades'!H93)),'Trades'!H93&lt;=0)),"Podaj dodatnią cenę lub pozostaw puste","")))))))))))))))))))))))))))))))))))</x:f>
      </x:c>
      <x:c r="D93" s="31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b.d.",ROUND(SUMIFS('Exits'!$I$9:$I$608,'Exits'!$B$9:$B$608,'Trades'!A93),8)))</x:f>
      </x:c>
      <x:c r="E93" s="32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b.d.",IF(OR(O93=0,COUNTIFS('Exits'!$B$9:$B$608,'Trades'!A93,'Exits'!$G$9:$G$608,-1)&gt;0),"b.d.",_xlfn.MAXIFS('Exits'!$C$9:$C$608,'Exits'!$B$9:$B$608,'Trades'!A93))))</x:f>
      </x:c>
      <x:c r="F93" s="30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b.d.",IF(AND(O93&gt;0,SUMIFS('Exits'!$J$9:$J$608,'Exits'!$B$9:$B$608,'Trades'!A93)=O93),ROUND(SUMIFS('Exits'!$F$9:$F$608,'Exits'!$B$9:$B$608,'Trades'!A93),2),"b.d.")))</x:f>
      </x:c>
      <x:c r="G93" s="30" t="str">
        <x:f>IF(P93=0,"",IF(K93&lt;&gt;1,"b.d.",IF('Trades'!J93="NET",'Trades'!L93,ROUND(F93-'Trades'!M93-'Trades'!N93+'Trades'!O93,2))))</x:f>
      </x:c>
      <x:c r="H93" s="31" t="str">
        <x:f>IF(P93=0,"",IF(N93=1,G93/'Trades'!P93,"b.d."))</x:f>
      </x:c>
      <x:c r="I93" s="33" t="str">
        <x:f>IF(P93=0,"",IF(K93&lt;&gt;1,"Pozycja niezamknięta",IF(NOT(ISNUMBER('Trades'!P93)),"Brak lub błędne ryzyko: dodatnie, ≤ 1 000 000 000, do 2 miejsc po przecinku.",IF(OR('Trades'!P93&lt;=0,'Trades'!P93&gt;1000000000,ROUND('Trades'!P93,2)&lt;&gt;'Trades'!P93),"Brak lub błędne ryzyko: dodatnie, ≤ 1 000 000 000, do 2 miejsc po przecinku.",IF(AND('Trades'!Q93&lt;&gt;"PRICE",'Trades'!Q93&lt;&gt;"ALL_IN"),"Wybierz PRICE lub ALL_IN",IF('Trades'!Q93&lt;&gt;'Summary'!$K$4,"Wybrano inną podstawę","Zapisane"))))))</x:f>
      </x:c>
      <x:c r="J93" s="33" t="str">
        <x:f>IF(P93=0,"",IF('Summary'!$H$6="Sprawdź daty filtra","Sprawdź daty filtra",IF(L93=1,"Uwzględniona",IF(K93=1,"Poza okresem","Nieuwzględniona"))))</x:f>
      </x:c>
      <x:c r="K93" s="29" t="n">
        <x:f>IF(P93=0,0,IF('Trades'!I93="UNSUPPORTED",4,IF(C93&lt;&gt;"",3,IF('Trades'!I93="OPEN",2,1))))</x:f>
        <x:v>0</x:v>
      </x:c>
      <x:c r="L93" s="29" t="n">
        <x:f>IF(OR(K93&lt;&gt;1,'Summary'!$H$6="Sprawdź daty filtra"),0,IF(AND(OR('Summary'!$B$6="",E93&gt;='Summary'!$B$6),OR('Summary'!$E$6="",E93&lt;'Summary'!$E$6+1)),1,0))</x:f>
        <x:v>0</x:v>
      </x:c>
      <x:c r="M93" s="29" t="n">
        <x:f>IF(AND(L93=1,N93=1,'Trades'!Q93='Summary'!$K$4),1,0)</x:f>
        <x:v>0</x:v>
      </x:c>
      <x:c r="N93" s="29" t="n">
        <x:f>IF(K93&lt;&gt;1,0,IF(NOT(ISNUMBER('Trades'!P93)),0,IF(AND('Trades'!P93&gt;0,'Trades'!P93&lt;=1000000000,ROUND('Trades'!P93,2)='Trades'!P93,OR('Trades'!Q93="PRICE",'Trades'!Q93="ALL_IN")),1,0)))</x:f>
        <x:v>0</x:v>
      </x:c>
      <x:c r="O93" s="29" t="n">
        <x:f>IF(P93=0,0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0,COUNTIFS('Exits'!$B$9:$B$608,'Trades'!A93,'Exits'!$K$9:$K$608,1)))</x:f>
        <x:v>0</x:v>
      </x:c>
      <x:c r="P93" s="29" t="n">
        <x:f>IF(COUNTA('Trades'!A93:I93,'Trades'!K93:T93)=0,0,1)</x:f>
        <x:v>0</x:v>
      </x:c>
    </x:row>
    <x:row r="94" ht="52" customHeight="1">
      <x:c r="A94" s="29" t="str">
        <x:f>IF(P94=0,"",IF('Trades'!A94="","[Trades "&amp;ROW()&amp;"]",'Trades'!A94))</x:f>
      </x:c>
      <x:c r="B94" s="33" t="str">
        <x:f>IF(K94=0,"",CHOOSE(K94,"Zamknięta","Otwarta","Niepełna / błędna","Nieobsługiwana"))</x:f>
      </x:c>
      <x:c r="C94" s="33" t="str">
        <x:f>IF(P94=0,"",IF('Trades'!I94="UNSUPPORTED","Dobieranie / odwrócenia nie są obsługiwane",IF('Trades'!A94="","Podaj ID transakcji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ID: tekst zaczynający się od A–Z, do 64 znaków; bez *, ?, ~, =, &lt; i &gt;. Przykład: T-001.",IF(COUNTIFS('Trades'!$A$9:$A$208,'Trades'!A94)&lt;&gt;1,"ID transakcji się powtarza",IF('Trades'!B94="","Podaj instrument",IF(AND('Trades'!C94&lt;&gt;"LONG",'Trades'!C94&lt;&gt;"SHORT"),"Wybierz LONG lub SHORT",IF(NOT(ISNUMBER('Trades'!D94)),"Podaj prawidłowy czas otwarcia",IF(OR('Trades'!D94&lt;1,'Trades'!D94&gt;2958465),"Podaj prawidłowy czas otwarcia",IF(NOT(ISNUMBER('Trades'!E94)),"Podaj dodatnią początkową ilość",IF(OR('Trades'!E94&lt;=0,'Trades'!E94&gt;1000000,ROUND('Trades'!E94,8)&lt;&gt;'Trades'!E94),"Podaj dodatnią początkową ilość",IF('Trades'!F94="","Podaj jednostkę ilości",IF(AND('Trades'!I94&lt;&gt;"OPEN",'Trades'!I94&lt;&gt;"CLOSED"),"Wybierz OPEN lub CLOSED",IF(AND('Trades'!J94&lt;&gt;"NET",'Trades'!J94&lt;&gt;"GROSS"),"Wybierz NET lub GROSS",IF(COUNTIFS('Exits'!$B$9:$B$608,'Trades'!A94,'Exits'!$G$9:$G$608,-1)&gt;0,"Sprawdź powiązane wyjścia",IF(D94&gt;'Trades'!E94,"Zamknięta ilość przekracza początkową",IF(AND('Trades'!I94="OPEN",D94='Trades'!E94),"OPEN jest sprzeczne z zerową pozostałą ilością",IF('Trades'!I94="OPEN","",IF(O94=0,"Dodaj wyjście w Exits",IF(D94&lt;&gt;'Trades'!E94,"CLOSED wymaga zamknięcia całej ilości",IF(AND('Trades'!J94="NET",NOT(ISNUMBER('Trades'!L94))),"Podaj uzgodnione netto całej pozycji",IF(AND('Trades'!J94="NET",'Trades'!K94&lt;&gt;"YES"),"Potwierdź netto całej pozycji",IF(IF('Trades'!J94="NET",IF('Trades'!M94="",FALSE,IF(NOT(ISNUMBER('Trades'!M94)),TRUE,OR('Trades'!M94&lt;0,'Trades'!M94&gt;1000000000,ROUND('Trades'!M94,2)&lt;&gt;'Trades'!M94))),FALSE),"Kwoty: do 2 miejsc po przecinku; wartość bezwzględna wpisu ≤ 1 000 000 000.",IF(IF('Trades'!J94="NET",IF('Trades'!N94="",FALSE,IF(NOT(ISNUMBER('Trades'!N94)),TRUE,OR('Trades'!N94&lt;0,'Trades'!N94&gt;1000000000,ROUND('Trades'!N94,2)&lt;&gt;'Trades'!N94))),FALSE),"Kwoty: do 2 miejsc po przecinku; wartość bezwzględna wpisu ≤ 1 000 000 000.",IF(IF('Trades'!J94="NET",IF('Trades'!O94="",FALSE,IF(NOT(ISNUMBER('Trades'!O94)),TRUE,OR(ABS('Trades'!O94)&gt;1000000000,ROUND('Trades'!O94,2)&lt;&gt;'Trades'!O94))),FALSE),"Kwoty: do 2 miejsc po przecinku; wartość bezwzględna wpisu ≤ 1 000 000 000.",IF(AND('Trades'!J94="GROSS",NOT(ISNUMBER('Trades'!M94))),"Podaj prowizję, także zero",IF(AND('Trades'!J94="GROSS",'Trades'!M94&lt;0),"Prowizja nie może być ujemna",IF(AND('Trades'!J94="GROSS",NOT(ISNUMBER('Trades'!N94))),"Podaj pozostałe opłaty, także zero",IF(AND('Trades'!J94="GROSS",'Trades'!N94&lt;0),"Opłaty nie mogą być ujemne",IF(AND('Trades'!J94="GROSS",NOT(ISNUMBER('Trades'!O94))),"Podaj finansowanie ze znakiem, także zero",IF(AND('Trades'!J94="GROSS",NOT(ISNUMBER(F94))),"Podaj P&amp;L brutto każdego wyjścia",IF(IF('Trades'!J94="NET",OR(ABS('Trades'!L94)&gt;1000000000,ROUND('Trades'!L94,2)&lt;&gt;'Trades'!L94),FALSE),"Kwoty: do 2 miejsc po przecinku; wartość bezwzględna wpisu ≤ 1 000 000 000.",IF(IF('Trades'!J94="GROSS",OR(ABS('Trades'!M94)&gt;1000000000,ABS('Trades'!N94)&gt;1000000000,ABS('Trades'!O94)&gt;1000000000,ROUND('Trades'!M94,2)&lt;&gt;'Trades'!M94,ROUND('Trades'!N94,2)&lt;&gt;'Trades'!N94,ROUND('Trades'!O94,2)&lt;&gt;'Trades'!O94),FALSE),"Kwoty: do 2 miejsc po przecinku; wartość bezwzględna wpisu ≤ 1 000 000 000.",IF(AND('Trades'!G94&lt;&gt;"",OR(NOT(ISNUMBER('Trades'!G94)),'Trades'!G94&lt;=0)),"Podaj dodatnią cenę lub pozostaw puste",IF(AND('Trades'!H94&lt;&gt;"",OR(NOT(ISNUMBER('Trades'!H94)),'Trades'!H94&lt;=0)),"Podaj dodatnią cenę lub pozostaw puste","")))))))))))))))))))))))))))))))))))</x:f>
      </x:c>
      <x:c r="D94" s="31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b.d.",ROUND(SUMIFS('Exits'!$I$9:$I$608,'Exits'!$B$9:$B$608,'Trades'!A94),8)))</x:f>
      </x:c>
      <x:c r="E94" s="32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b.d.",IF(OR(O94=0,COUNTIFS('Exits'!$B$9:$B$608,'Trades'!A94,'Exits'!$G$9:$G$608,-1)&gt;0),"b.d.",_xlfn.MAXIFS('Exits'!$C$9:$C$608,'Exits'!$B$9:$B$608,'Trades'!A94))))</x:f>
      </x:c>
      <x:c r="F94" s="30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b.d.",IF(AND(O94&gt;0,SUMIFS('Exits'!$J$9:$J$608,'Exits'!$B$9:$B$608,'Trades'!A94)=O94),ROUND(SUMIFS('Exits'!$F$9:$F$608,'Exits'!$B$9:$B$608,'Trades'!A94),2),"b.d.")))</x:f>
      </x:c>
      <x:c r="G94" s="30" t="str">
        <x:f>IF(P94=0,"",IF(K94&lt;&gt;1,"b.d.",IF('Trades'!J94="NET",'Trades'!L94,ROUND(F94-'Trades'!M94-'Trades'!N94+'Trades'!O94,2))))</x:f>
      </x:c>
      <x:c r="H94" s="31" t="str">
        <x:f>IF(P94=0,"",IF(N94=1,G94/'Trades'!P94,"b.d."))</x:f>
      </x:c>
      <x:c r="I94" s="33" t="str">
        <x:f>IF(P94=0,"",IF(K94&lt;&gt;1,"Pozycja niezamknięta",IF(NOT(ISNUMBER('Trades'!P94)),"Brak lub błędne ryzyko: dodatnie, ≤ 1 000 000 000, do 2 miejsc po przecinku.",IF(OR('Trades'!P94&lt;=0,'Trades'!P94&gt;1000000000,ROUND('Trades'!P94,2)&lt;&gt;'Trades'!P94),"Brak lub błędne ryzyko: dodatnie, ≤ 1 000 000 000, do 2 miejsc po przecinku.",IF(AND('Trades'!Q94&lt;&gt;"PRICE",'Trades'!Q94&lt;&gt;"ALL_IN"),"Wybierz PRICE lub ALL_IN",IF('Trades'!Q94&lt;&gt;'Summary'!$K$4,"Wybrano inną podstawę","Zapisane"))))))</x:f>
      </x:c>
      <x:c r="J94" s="33" t="str">
        <x:f>IF(P94=0,"",IF('Summary'!$H$6="Sprawdź daty filtra","Sprawdź daty filtra",IF(L94=1,"Uwzględniona",IF(K94=1,"Poza okresem","Nieuwzględniona"))))</x:f>
      </x:c>
      <x:c r="K94" s="29" t="n">
        <x:f>IF(P94=0,0,IF('Trades'!I94="UNSUPPORTED",4,IF(C94&lt;&gt;"",3,IF('Trades'!I94="OPEN",2,1))))</x:f>
        <x:v>0</x:v>
      </x:c>
      <x:c r="L94" s="29" t="n">
        <x:f>IF(OR(K94&lt;&gt;1,'Summary'!$H$6="Sprawdź daty filtra"),0,IF(AND(OR('Summary'!$B$6="",E94&gt;='Summary'!$B$6),OR('Summary'!$E$6="",E94&lt;'Summary'!$E$6+1)),1,0))</x:f>
        <x:v>0</x:v>
      </x:c>
      <x:c r="M94" s="29" t="n">
        <x:f>IF(AND(L94=1,N94=1,'Trades'!Q94='Summary'!$K$4),1,0)</x:f>
        <x:v>0</x:v>
      </x:c>
      <x:c r="N94" s="29" t="n">
        <x:f>IF(K94&lt;&gt;1,0,IF(NOT(ISNUMBER('Trades'!P94)),0,IF(AND('Trades'!P94&gt;0,'Trades'!P94&lt;=1000000000,ROUND('Trades'!P94,2)='Trades'!P94,OR('Trades'!Q94="PRICE",'Trades'!Q94="ALL_IN")),1,0)))</x:f>
        <x:v>0</x:v>
      </x:c>
      <x:c r="O94" s="29" t="n">
        <x:f>IF(P94=0,0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0,COUNTIFS('Exits'!$B$9:$B$608,'Trades'!A94,'Exits'!$K$9:$K$608,1)))</x:f>
        <x:v>0</x:v>
      </x:c>
      <x:c r="P94" s="29" t="n">
        <x:f>IF(COUNTA('Trades'!A94:I94,'Trades'!K94:T94)=0,0,1)</x:f>
        <x:v>0</x:v>
      </x:c>
    </x:row>
    <x:row r="95" ht="52" customHeight="1">
      <x:c r="A95" s="29" t="str">
        <x:f>IF(P95=0,"",IF('Trades'!A95="","[Trades "&amp;ROW()&amp;"]",'Trades'!A95))</x:f>
      </x:c>
      <x:c r="B95" s="33" t="str">
        <x:f>IF(K95=0,"",CHOOSE(K95,"Zamknięta","Otwarta","Niepełna / błędna","Nieobsługiwana"))</x:f>
      </x:c>
      <x:c r="C95" s="33" t="str">
        <x:f>IF(P95=0,"",IF('Trades'!I95="UNSUPPORTED","Dobieranie / odwrócenia nie są obsługiwane",IF('Trades'!A95="","Podaj ID transakcji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ID: tekst zaczynający się od A–Z, do 64 znaków; bez *, ?, ~, =, &lt; i &gt;. Przykład: T-001.",IF(COUNTIFS('Trades'!$A$9:$A$208,'Trades'!A95)&lt;&gt;1,"ID transakcji się powtarza",IF('Trades'!B95="","Podaj instrument",IF(AND('Trades'!C95&lt;&gt;"LONG",'Trades'!C95&lt;&gt;"SHORT"),"Wybierz LONG lub SHORT",IF(NOT(ISNUMBER('Trades'!D95)),"Podaj prawidłowy czas otwarcia",IF(OR('Trades'!D95&lt;1,'Trades'!D95&gt;2958465),"Podaj prawidłowy czas otwarcia",IF(NOT(ISNUMBER('Trades'!E95)),"Podaj dodatnią początkową ilość",IF(OR('Trades'!E95&lt;=0,'Trades'!E95&gt;1000000,ROUND('Trades'!E95,8)&lt;&gt;'Trades'!E95),"Podaj dodatnią początkową ilość",IF('Trades'!F95="","Podaj jednostkę ilości",IF(AND('Trades'!I95&lt;&gt;"OPEN",'Trades'!I95&lt;&gt;"CLOSED"),"Wybierz OPEN lub CLOSED",IF(AND('Trades'!J95&lt;&gt;"NET",'Trades'!J95&lt;&gt;"GROSS"),"Wybierz NET lub GROSS",IF(COUNTIFS('Exits'!$B$9:$B$608,'Trades'!A95,'Exits'!$G$9:$G$608,-1)&gt;0,"Sprawdź powiązane wyjścia",IF(D95&gt;'Trades'!E95,"Zamknięta ilość przekracza początkową",IF(AND('Trades'!I95="OPEN",D95='Trades'!E95),"OPEN jest sprzeczne z zerową pozostałą ilością",IF('Trades'!I95="OPEN","",IF(O95=0,"Dodaj wyjście w Exits",IF(D95&lt;&gt;'Trades'!E95,"CLOSED wymaga zamknięcia całej ilości",IF(AND('Trades'!J95="NET",NOT(ISNUMBER('Trades'!L95))),"Podaj uzgodnione netto całej pozycji",IF(AND('Trades'!J95="NET",'Trades'!K95&lt;&gt;"YES"),"Potwierdź netto całej pozycji",IF(IF('Trades'!J95="NET",IF('Trades'!M95="",FALSE,IF(NOT(ISNUMBER('Trades'!M95)),TRUE,OR('Trades'!M95&lt;0,'Trades'!M95&gt;1000000000,ROUND('Trades'!M95,2)&lt;&gt;'Trades'!M95))),FALSE),"Kwoty: do 2 miejsc po przecinku; wartość bezwzględna wpisu ≤ 1 000 000 000.",IF(IF('Trades'!J95="NET",IF('Trades'!N95="",FALSE,IF(NOT(ISNUMBER('Trades'!N95)),TRUE,OR('Trades'!N95&lt;0,'Trades'!N95&gt;1000000000,ROUND('Trades'!N95,2)&lt;&gt;'Trades'!N95))),FALSE),"Kwoty: do 2 miejsc po przecinku; wartość bezwzględna wpisu ≤ 1 000 000 000.",IF(IF('Trades'!J95="NET",IF('Trades'!O95="",FALSE,IF(NOT(ISNUMBER('Trades'!O95)),TRUE,OR(ABS('Trades'!O95)&gt;1000000000,ROUND('Trades'!O95,2)&lt;&gt;'Trades'!O95))),FALSE),"Kwoty: do 2 miejsc po przecinku; wartość bezwzględna wpisu ≤ 1 000 000 000.",IF(AND('Trades'!J95="GROSS",NOT(ISNUMBER('Trades'!M95))),"Podaj prowizję, także zero",IF(AND('Trades'!J95="GROSS",'Trades'!M95&lt;0),"Prowizja nie może być ujemna",IF(AND('Trades'!J95="GROSS",NOT(ISNUMBER('Trades'!N95))),"Podaj pozostałe opłaty, także zero",IF(AND('Trades'!J95="GROSS",'Trades'!N95&lt;0),"Opłaty nie mogą być ujemne",IF(AND('Trades'!J95="GROSS",NOT(ISNUMBER('Trades'!O95))),"Podaj finansowanie ze znakiem, także zero",IF(AND('Trades'!J95="GROSS",NOT(ISNUMBER(F95))),"Podaj P&amp;L brutto każdego wyjścia",IF(IF('Trades'!J95="NET",OR(ABS('Trades'!L95)&gt;1000000000,ROUND('Trades'!L95,2)&lt;&gt;'Trades'!L95),FALSE),"Kwoty: do 2 miejsc po przecinku; wartość bezwzględna wpisu ≤ 1 000 000 000.",IF(IF('Trades'!J95="GROSS",OR(ABS('Trades'!M95)&gt;1000000000,ABS('Trades'!N95)&gt;1000000000,ABS('Trades'!O95)&gt;1000000000,ROUND('Trades'!M95,2)&lt;&gt;'Trades'!M95,ROUND('Trades'!N95,2)&lt;&gt;'Trades'!N95,ROUND('Trades'!O95,2)&lt;&gt;'Trades'!O95),FALSE),"Kwoty: do 2 miejsc po przecinku; wartość bezwzględna wpisu ≤ 1 000 000 000.",IF(AND('Trades'!G95&lt;&gt;"",OR(NOT(ISNUMBER('Trades'!G95)),'Trades'!G95&lt;=0)),"Podaj dodatnią cenę lub pozostaw puste",IF(AND('Trades'!H95&lt;&gt;"",OR(NOT(ISNUMBER('Trades'!H95)),'Trades'!H95&lt;=0)),"Podaj dodatnią cenę lub pozostaw puste","")))))))))))))))))))))))))))))))))))</x:f>
      </x:c>
      <x:c r="D95" s="31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b.d.",ROUND(SUMIFS('Exits'!$I$9:$I$608,'Exits'!$B$9:$B$608,'Trades'!A95),8)))</x:f>
      </x:c>
      <x:c r="E95" s="32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b.d.",IF(OR(O95=0,COUNTIFS('Exits'!$B$9:$B$608,'Trades'!A95,'Exits'!$G$9:$G$608,-1)&gt;0),"b.d.",_xlfn.MAXIFS('Exits'!$C$9:$C$608,'Exits'!$B$9:$B$608,'Trades'!A95))))</x:f>
      </x:c>
      <x:c r="F95" s="30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b.d.",IF(AND(O95&gt;0,SUMIFS('Exits'!$J$9:$J$608,'Exits'!$B$9:$B$608,'Trades'!A95)=O95),ROUND(SUMIFS('Exits'!$F$9:$F$608,'Exits'!$B$9:$B$608,'Trades'!A95),2),"b.d.")))</x:f>
      </x:c>
      <x:c r="G95" s="30" t="str">
        <x:f>IF(P95=0,"",IF(K95&lt;&gt;1,"b.d.",IF('Trades'!J95="NET",'Trades'!L95,ROUND(F95-'Trades'!M95-'Trades'!N95+'Trades'!O95,2))))</x:f>
      </x:c>
      <x:c r="H95" s="31" t="str">
        <x:f>IF(P95=0,"",IF(N95=1,G95/'Trades'!P95,"b.d."))</x:f>
      </x:c>
      <x:c r="I95" s="33" t="str">
        <x:f>IF(P95=0,"",IF(K95&lt;&gt;1,"Pozycja niezamknięta",IF(NOT(ISNUMBER('Trades'!P95)),"Brak lub błędne ryzyko: dodatnie, ≤ 1 000 000 000, do 2 miejsc po przecinku.",IF(OR('Trades'!P95&lt;=0,'Trades'!P95&gt;1000000000,ROUND('Trades'!P95,2)&lt;&gt;'Trades'!P95),"Brak lub błędne ryzyko: dodatnie, ≤ 1 000 000 000, do 2 miejsc po przecinku.",IF(AND('Trades'!Q95&lt;&gt;"PRICE",'Trades'!Q95&lt;&gt;"ALL_IN"),"Wybierz PRICE lub ALL_IN",IF('Trades'!Q95&lt;&gt;'Summary'!$K$4,"Wybrano inną podstawę","Zapisane"))))))</x:f>
      </x:c>
      <x:c r="J95" s="33" t="str">
        <x:f>IF(P95=0,"",IF('Summary'!$H$6="Sprawdź daty filtra","Sprawdź daty filtra",IF(L95=1,"Uwzględniona",IF(K95=1,"Poza okresem","Nieuwzględniona"))))</x:f>
      </x:c>
      <x:c r="K95" s="29" t="n">
        <x:f>IF(P95=0,0,IF('Trades'!I95="UNSUPPORTED",4,IF(C95&lt;&gt;"",3,IF('Trades'!I95="OPEN",2,1))))</x:f>
        <x:v>0</x:v>
      </x:c>
      <x:c r="L95" s="29" t="n">
        <x:f>IF(OR(K95&lt;&gt;1,'Summary'!$H$6="Sprawdź daty filtra"),0,IF(AND(OR('Summary'!$B$6="",E95&gt;='Summary'!$B$6),OR('Summary'!$E$6="",E95&lt;'Summary'!$E$6+1)),1,0))</x:f>
        <x:v>0</x:v>
      </x:c>
      <x:c r="M95" s="29" t="n">
        <x:f>IF(AND(L95=1,N95=1,'Trades'!Q95='Summary'!$K$4),1,0)</x:f>
        <x:v>0</x:v>
      </x:c>
      <x:c r="N95" s="29" t="n">
        <x:f>IF(K95&lt;&gt;1,0,IF(NOT(ISNUMBER('Trades'!P95)),0,IF(AND('Trades'!P95&gt;0,'Trades'!P95&lt;=1000000000,ROUND('Trades'!P95,2)='Trades'!P95,OR('Trades'!Q95="PRICE",'Trades'!Q95="ALL_IN")),1,0)))</x:f>
        <x:v>0</x:v>
      </x:c>
      <x:c r="O95" s="29" t="n">
        <x:f>IF(P95=0,0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0,COUNTIFS('Exits'!$B$9:$B$608,'Trades'!A95,'Exits'!$K$9:$K$608,1)))</x:f>
        <x:v>0</x:v>
      </x:c>
      <x:c r="P95" s="29" t="n">
        <x:f>IF(COUNTA('Trades'!A95:I95,'Trades'!K95:T95)=0,0,1)</x:f>
        <x:v>0</x:v>
      </x:c>
    </x:row>
    <x:row r="96" ht="52" customHeight="1">
      <x:c r="A96" s="29" t="str">
        <x:f>IF(P96=0,"",IF('Trades'!A96="","[Trades "&amp;ROW()&amp;"]",'Trades'!A96))</x:f>
      </x:c>
      <x:c r="B96" s="33" t="str">
        <x:f>IF(K96=0,"",CHOOSE(K96,"Zamknięta","Otwarta","Niepełna / błędna","Nieobsługiwana"))</x:f>
      </x:c>
      <x:c r="C96" s="33" t="str">
        <x:f>IF(P96=0,"",IF('Trades'!I96="UNSUPPORTED","Dobieranie / odwrócenia nie są obsługiwane",IF('Trades'!A96="","Podaj ID transakcji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ID: tekst zaczynający się od A–Z, do 64 znaków; bez *, ?, ~, =, &lt; i &gt;. Przykład: T-001.",IF(COUNTIFS('Trades'!$A$9:$A$208,'Trades'!A96)&lt;&gt;1,"ID transakcji się powtarza",IF('Trades'!B96="","Podaj instrument",IF(AND('Trades'!C96&lt;&gt;"LONG",'Trades'!C96&lt;&gt;"SHORT"),"Wybierz LONG lub SHORT",IF(NOT(ISNUMBER('Trades'!D96)),"Podaj prawidłowy czas otwarcia",IF(OR('Trades'!D96&lt;1,'Trades'!D96&gt;2958465),"Podaj prawidłowy czas otwarcia",IF(NOT(ISNUMBER('Trades'!E96)),"Podaj dodatnią początkową ilość",IF(OR('Trades'!E96&lt;=0,'Trades'!E96&gt;1000000,ROUND('Trades'!E96,8)&lt;&gt;'Trades'!E96),"Podaj dodatnią początkową ilość",IF('Trades'!F96="","Podaj jednostkę ilości",IF(AND('Trades'!I96&lt;&gt;"OPEN",'Trades'!I96&lt;&gt;"CLOSED"),"Wybierz OPEN lub CLOSED",IF(AND('Trades'!J96&lt;&gt;"NET",'Trades'!J96&lt;&gt;"GROSS"),"Wybierz NET lub GROSS",IF(COUNTIFS('Exits'!$B$9:$B$608,'Trades'!A96,'Exits'!$G$9:$G$608,-1)&gt;0,"Sprawdź powiązane wyjścia",IF(D96&gt;'Trades'!E96,"Zamknięta ilość przekracza początkową",IF(AND('Trades'!I96="OPEN",D96='Trades'!E96),"OPEN jest sprzeczne z zerową pozostałą ilością",IF('Trades'!I96="OPEN","",IF(O96=0,"Dodaj wyjście w Exits",IF(D96&lt;&gt;'Trades'!E96,"CLOSED wymaga zamknięcia całej ilości",IF(AND('Trades'!J96="NET",NOT(ISNUMBER('Trades'!L96))),"Podaj uzgodnione netto całej pozycji",IF(AND('Trades'!J96="NET",'Trades'!K96&lt;&gt;"YES"),"Potwierdź netto całej pozycji",IF(IF('Trades'!J96="NET",IF('Trades'!M96="",FALSE,IF(NOT(ISNUMBER('Trades'!M96)),TRUE,OR('Trades'!M96&lt;0,'Trades'!M96&gt;1000000000,ROUND('Trades'!M96,2)&lt;&gt;'Trades'!M96))),FALSE),"Kwoty: do 2 miejsc po przecinku; wartość bezwzględna wpisu ≤ 1 000 000 000.",IF(IF('Trades'!J96="NET",IF('Trades'!N96="",FALSE,IF(NOT(ISNUMBER('Trades'!N96)),TRUE,OR('Trades'!N96&lt;0,'Trades'!N96&gt;1000000000,ROUND('Trades'!N96,2)&lt;&gt;'Trades'!N96))),FALSE),"Kwoty: do 2 miejsc po przecinku; wartość bezwzględna wpisu ≤ 1 000 000 000.",IF(IF('Trades'!J96="NET",IF('Trades'!O96="",FALSE,IF(NOT(ISNUMBER('Trades'!O96)),TRUE,OR(ABS('Trades'!O96)&gt;1000000000,ROUND('Trades'!O96,2)&lt;&gt;'Trades'!O96))),FALSE),"Kwoty: do 2 miejsc po przecinku; wartość bezwzględna wpisu ≤ 1 000 000 000.",IF(AND('Trades'!J96="GROSS",NOT(ISNUMBER('Trades'!M96))),"Podaj prowizję, także zero",IF(AND('Trades'!J96="GROSS",'Trades'!M96&lt;0),"Prowizja nie może być ujemna",IF(AND('Trades'!J96="GROSS",NOT(ISNUMBER('Trades'!N96))),"Podaj pozostałe opłaty, także zero",IF(AND('Trades'!J96="GROSS",'Trades'!N96&lt;0),"Opłaty nie mogą być ujemne",IF(AND('Trades'!J96="GROSS",NOT(ISNUMBER('Trades'!O96))),"Podaj finansowanie ze znakiem, także zero",IF(AND('Trades'!J96="GROSS",NOT(ISNUMBER(F96))),"Podaj P&amp;L brutto każdego wyjścia",IF(IF('Trades'!J96="NET",OR(ABS('Trades'!L96)&gt;1000000000,ROUND('Trades'!L96,2)&lt;&gt;'Trades'!L96),FALSE),"Kwoty: do 2 miejsc po przecinku; wartość bezwzględna wpisu ≤ 1 000 000 000.",IF(IF('Trades'!J96="GROSS",OR(ABS('Trades'!M96)&gt;1000000000,ABS('Trades'!N96)&gt;1000000000,ABS('Trades'!O96)&gt;1000000000,ROUND('Trades'!M96,2)&lt;&gt;'Trades'!M96,ROUND('Trades'!N96,2)&lt;&gt;'Trades'!N96,ROUND('Trades'!O96,2)&lt;&gt;'Trades'!O96),FALSE),"Kwoty: do 2 miejsc po przecinku; wartość bezwzględna wpisu ≤ 1 000 000 000.",IF(AND('Trades'!G96&lt;&gt;"",OR(NOT(ISNUMBER('Trades'!G96)),'Trades'!G96&lt;=0)),"Podaj dodatnią cenę lub pozostaw puste",IF(AND('Trades'!H96&lt;&gt;"",OR(NOT(ISNUMBER('Trades'!H96)),'Trades'!H96&lt;=0)),"Podaj dodatnią cenę lub pozostaw puste","")))))))))))))))))))))))))))))))))))</x:f>
      </x:c>
      <x:c r="D96" s="31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b.d.",ROUND(SUMIFS('Exits'!$I$9:$I$608,'Exits'!$B$9:$B$608,'Trades'!A96),8)))</x:f>
      </x:c>
      <x:c r="E96" s="32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b.d.",IF(OR(O96=0,COUNTIFS('Exits'!$B$9:$B$608,'Trades'!A96,'Exits'!$G$9:$G$608,-1)&gt;0),"b.d.",_xlfn.MAXIFS('Exits'!$C$9:$C$608,'Exits'!$B$9:$B$608,'Trades'!A96))))</x:f>
      </x:c>
      <x:c r="F96" s="30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b.d.",IF(AND(O96&gt;0,SUMIFS('Exits'!$J$9:$J$608,'Exits'!$B$9:$B$608,'Trades'!A96)=O96),ROUND(SUMIFS('Exits'!$F$9:$F$608,'Exits'!$B$9:$B$608,'Trades'!A96),2),"b.d.")))</x:f>
      </x:c>
      <x:c r="G96" s="30" t="str">
        <x:f>IF(P96=0,"",IF(K96&lt;&gt;1,"b.d.",IF('Trades'!J96="NET",'Trades'!L96,ROUND(F96-'Trades'!M96-'Trades'!N96+'Trades'!O96,2))))</x:f>
      </x:c>
      <x:c r="H96" s="31" t="str">
        <x:f>IF(P96=0,"",IF(N96=1,G96/'Trades'!P96,"b.d."))</x:f>
      </x:c>
      <x:c r="I96" s="33" t="str">
        <x:f>IF(P96=0,"",IF(K96&lt;&gt;1,"Pozycja niezamknięta",IF(NOT(ISNUMBER('Trades'!P96)),"Brak lub błędne ryzyko: dodatnie, ≤ 1 000 000 000, do 2 miejsc po przecinku.",IF(OR('Trades'!P96&lt;=0,'Trades'!P96&gt;1000000000,ROUND('Trades'!P96,2)&lt;&gt;'Trades'!P96),"Brak lub błędne ryzyko: dodatnie, ≤ 1 000 000 000, do 2 miejsc po przecinku.",IF(AND('Trades'!Q96&lt;&gt;"PRICE",'Trades'!Q96&lt;&gt;"ALL_IN"),"Wybierz PRICE lub ALL_IN",IF('Trades'!Q96&lt;&gt;'Summary'!$K$4,"Wybrano inną podstawę","Zapisane"))))))</x:f>
      </x:c>
      <x:c r="J96" s="33" t="str">
        <x:f>IF(P96=0,"",IF('Summary'!$H$6="Sprawdź daty filtra","Sprawdź daty filtra",IF(L96=1,"Uwzględniona",IF(K96=1,"Poza okresem","Nieuwzględniona"))))</x:f>
      </x:c>
      <x:c r="K96" s="29" t="n">
        <x:f>IF(P96=0,0,IF('Trades'!I96="UNSUPPORTED",4,IF(C96&lt;&gt;"",3,IF('Trades'!I96="OPEN",2,1))))</x:f>
        <x:v>0</x:v>
      </x:c>
      <x:c r="L96" s="29" t="n">
        <x:f>IF(OR(K96&lt;&gt;1,'Summary'!$H$6="Sprawdź daty filtra"),0,IF(AND(OR('Summary'!$B$6="",E96&gt;='Summary'!$B$6),OR('Summary'!$E$6="",E96&lt;'Summary'!$E$6+1)),1,0))</x:f>
        <x:v>0</x:v>
      </x:c>
      <x:c r="M96" s="29" t="n">
        <x:f>IF(AND(L96=1,N96=1,'Trades'!Q96='Summary'!$K$4),1,0)</x:f>
        <x:v>0</x:v>
      </x:c>
      <x:c r="N96" s="29" t="n">
        <x:f>IF(K96&lt;&gt;1,0,IF(NOT(ISNUMBER('Trades'!P96)),0,IF(AND('Trades'!P96&gt;0,'Trades'!P96&lt;=1000000000,ROUND('Trades'!P96,2)='Trades'!P96,OR('Trades'!Q96="PRICE",'Trades'!Q96="ALL_IN")),1,0)))</x:f>
        <x:v>0</x:v>
      </x:c>
      <x:c r="O96" s="29" t="n">
        <x:f>IF(P96=0,0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0,COUNTIFS('Exits'!$B$9:$B$608,'Trades'!A96,'Exits'!$K$9:$K$608,1)))</x:f>
        <x:v>0</x:v>
      </x:c>
      <x:c r="P96" s="29" t="n">
        <x:f>IF(COUNTA('Trades'!A96:I96,'Trades'!K96:T96)=0,0,1)</x:f>
        <x:v>0</x:v>
      </x:c>
    </x:row>
    <x:row r="97" ht="52" customHeight="1">
      <x:c r="A97" s="29" t="str">
        <x:f>IF(P97=0,"",IF('Trades'!A97="","[Trades "&amp;ROW()&amp;"]",'Trades'!A97))</x:f>
      </x:c>
      <x:c r="B97" s="33" t="str">
        <x:f>IF(K97=0,"",CHOOSE(K97,"Zamknięta","Otwarta","Niepełna / błędna","Nieobsługiwana"))</x:f>
      </x:c>
      <x:c r="C97" s="33" t="str">
        <x:f>IF(P97=0,"",IF('Trades'!I97="UNSUPPORTED","Dobieranie / odwrócenia nie są obsługiwane",IF('Trades'!A97="","Podaj ID transakcji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ID: tekst zaczynający się od A–Z, do 64 znaków; bez *, ?, ~, =, &lt; i &gt;. Przykład: T-001.",IF(COUNTIFS('Trades'!$A$9:$A$208,'Trades'!A97)&lt;&gt;1,"ID transakcji się powtarza",IF('Trades'!B97="","Podaj instrument",IF(AND('Trades'!C97&lt;&gt;"LONG",'Trades'!C97&lt;&gt;"SHORT"),"Wybierz LONG lub SHORT",IF(NOT(ISNUMBER('Trades'!D97)),"Podaj prawidłowy czas otwarcia",IF(OR('Trades'!D97&lt;1,'Trades'!D97&gt;2958465),"Podaj prawidłowy czas otwarcia",IF(NOT(ISNUMBER('Trades'!E97)),"Podaj dodatnią początkową ilość",IF(OR('Trades'!E97&lt;=0,'Trades'!E97&gt;1000000,ROUND('Trades'!E97,8)&lt;&gt;'Trades'!E97),"Podaj dodatnią początkową ilość",IF('Trades'!F97="","Podaj jednostkę ilości",IF(AND('Trades'!I97&lt;&gt;"OPEN",'Trades'!I97&lt;&gt;"CLOSED"),"Wybierz OPEN lub CLOSED",IF(AND('Trades'!J97&lt;&gt;"NET",'Trades'!J97&lt;&gt;"GROSS"),"Wybierz NET lub GROSS",IF(COUNTIFS('Exits'!$B$9:$B$608,'Trades'!A97,'Exits'!$G$9:$G$608,-1)&gt;0,"Sprawdź powiązane wyjścia",IF(D97&gt;'Trades'!E97,"Zamknięta ilość przekracza początkową",IF(AND('Trades'!I97="OPEN",D97='Trades'!E97),"OPEN jest sprzeczne z zerową pozostałą ilością",IF('Trades'!I97="OPEN","",IF(O97=0,"Dodaj wyjście w Exits",IF(D97&lt;&gt;'Trades'!E97,"CLOSED wymaga zamknięcia całej ilości",IF(AND('Trades'!J97="NET",NOT(ISNUMBER('Trades'!L97))),"Podaj uzgodnione netto całej pozycji",IF(AND('Trades'!J97="NET",'Trades'!K97&lt;&gt;"YES"),"Potwierdź netto całej pozycji",IF(IF('Trades'!J97="NET",IF('Trades'!M97="",FALSE,IF(NOT(ISNUMBER('Trades'!M97)),TRUE,OR('Trades'!M97&lt;0,'Trades'!M97&gt;1000000000,ROUND('Trades'!M97,2)&lt;&gt;'Trades'!M97))),FALSE),"Kwoty: do 2 miejsc po przecinku; wartość bezwzględna wpisu ≤ 1 000 000 000.",IF(IF('Trades'!J97="NET",IF('Trades'!N97="",FALSE,IF(NOT(ISNUMBER('Trades'!N97)),TRUE,OR('Trades'!N97&lt;0,'Trades'!N97&gt;1000000000,ROUND('Trades'!N97,2)&lt;&gt;'Trades'!N97))),FALSE),"Kwoty: do 2 miejsc po przecinku; wartość bezwzględna wpisu ≤ 1 000 000 000.",IF(IF('Trades'!J97="NET",IF('Trades'!O97="",FALSE,IF(NOT(ISNUMBER('Trades'!O97)),TRUE,OR(ABS('Trades'!O97)&gt;1000000000,ROUND('Trades'!O97,2)&lt;&gt;'Trades'!O97))),FALSE),"Kwoty: do 2 miejsc po przecinku; wartość bezwzględna wpisu ≤ 1 000 000 000.",IF(AND('Trades'!J97="GROSS",NOT(ISNUMBER('Trades'!M97))),"Podaj prowizję, także zero",IF(AND('Trades'!J97="GROSS",'Trades'!M97&lt;0),"Prowizja nie może być ujemna",IF(AND('Trades'!J97="GROSS",NOT(ISNUMBER('Trades'!N97))),"Podaj pozostałe opłaty, także zero",IF(AND('Trades'!J97="GROSS",'Trades'!N97&lt;0),"Opłaty nie mogą być ujemne",IF(AND('Trades'!J97="GROSS",NOT(ISNUMBER('Trades'!O97))),"Podaj finansowanie ze znakiem, także zero",IF(AND('Trades'!J97="GROSS",NOT(ISNUMBER(F97))),"Podaj P&amp;L brutto każdego wyjścia",IF(IF('Trades'!J97="NET",OR(ABS('Trades'!L97)&gt;1000000000,ROUND('Trades'!L97,2)&lt;&gt;'Trades'!L97),FALSE),"Kwoty: do 2 miejsc po przecinku; wartość bezwzględna wpisu ≤ 1 000 000 000.",IF(IF('Trades'!J97="GROSS",OR(ABS('Trades'!M97)&gt;1000000000,ABS('Trades'!N97)&gt;1000000000,ABS('Trades'!O97)&gt;1000000000,ROUND('Trades'!M97,2)&lt;&gt;'Trades'!M97,ROUND('Trades'!N97,2)&lt;&gt;'Trades'!N97,ROUND('Trades'!O97,2)&lt;&gt;'Trades'!O97),FALSE),"Kwoty: do 2 miejsc po przecinku; wartość bezwzględna wpisu ≤ 1 000 000 000.",IF(AND('Trades'!G97&lt;&gt;"",OR(NOT(ISNUMBER('Trades'!G97)),'Trades'!G97&lt;=0)),"Podaj dodatnią cenę lub pozostaw puste",IF(AND('Trades'!H97&lt;&gt;"",OR(NOT(ISNUMBER('Trades'!H97)),'Trades'!H97&lt;=0)),"Podaj dodatnią cenę lub pozostaw puste","")))))))))))))))))))))))))))))))))))</x:f>
      </x:c>
      <x:c r="D97" s="31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b.d.",ROUND(SUMIFS('Exits'!$I$9:$I$608,'Exits'!$B$9:$B$608,'Trades'!A97),8)))</x:f>
      </x:c>
      <x:c r="E97" s="32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b.d.",IF(OR(O97=0,COUNTIFS('Exits'!$B$9:$B$608,'Trades'!A97,'Exits'!$G$9:$G$608,-1)&gt;0),"b.d.",_xlfn.MAXIFS('Exits'!$C$9:$C$608,'Exits'!$B$9:$B$608,'Trades'!A97))))</x:f>
      </x:c>
      <x:c r="F97" s="30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b.d.",IF(AND(O97&gt;0,SUMIFS('Exits'!$J$9:$J$608,'Exits'!$B$9:$B$608,'Trades'!A97)=O97),ROUND(SUMIFS('Exits'!$F$9:$F$608,'Exits'!$B$9:$B$608,'Trades'!A97),2),"b.d.")))</x:f>
      </x:c>
      <x:c r="G97" s="30" t="str">
        <x:f>IF(P97=0,"",IF(K97&lt;&gt;1,"b.d.",IF('Trades'!J97="NET",'Trades'!L97,ROUND(F97-'Trades'!M97-'Trades'!N97+'Trades'!O97,2))))</x:f>
      </x:c>
      <x:c r="H97" s="31" t="str">
        <x:f>IF(P97=0,"",IF(N97=1,G97/'Trades'!P97,"b.d."))</x:f>
      </x:c>
      <x:c r="I97" s="33" t="str">
        <x:f>IF(P97=0,"",IF(K97&lt;&gt;1,"Pozycja niezamknięta",IF(NOT(ISNUMBER('Trades'!P97)),"Brak lub błędne ryzyko: dodatnie, ≤ 1 000 000 000, do 2 miejsc po przecinku.",IF(OR('Trades'!P97&lt;=0,'Trades'!P97&gt;1000000000,ROUND('Trades'!P97,2)&lt;&gt;'Trades'!P97),"Brak lub błędne ryzyko: dodatnie, ≤ 1 000 000 000, do 2 miejsc po przecinku.",IF(AND('Trades'!Q97&lt;&gt;"PRICE",'Trades'!Q97&lt;&gt;"ALL_IN"),"Wybierz PRICE lub ALL_IN",IF('Trades'!Q97&lt;&gt;'Summary'!$K$4,"Wybrano inną podstawę","Zapisane"))))))</x:f>
      </x:c>
      <x:c r="J97" s="33" t="str">
        <x:f>IF(P97=0,"",IF('Summary'!$H$6="Sprawdź daty filtra","Sprawdź daty filtra",IF(L97=1,"Uwzględniona",IF(K97=1,"Poza okresem","Nieuwzględniona"))))</x:f>
      </x:c>
      <x:c r="K97" s="29" t="n">
        <x:f>IF(P97=0,0,IF('Trades'!I97="UNSUPPORTED",4,IF(C97&lt;&gt;"",3,IF('Trades'!I97="OPEN",2,1))))</x:f>
        <x:v>0</x:v>
      </x:c>
      <x:c r="L97" s="29" t="n">
        <x:f>IF(OR(K97&lt;&gt;1,'Summary'!$H$6="Sprawdź daty filtra"),0,IF(AND(OR('Summary'!$B$6="",E97&gt;='Summary'!$B$6),OR('Summary'!$E$6="",E97&lt;'Summary'!$E$6+1)),1,0))</x:f>
        <x:v>0</x:v>
      </x:c>
      <x:c r="M97" s="29" t="n">
        <x:f>IF(AND(L97=1,N97=1,'Trades'!Q97='Summary'!$K$4),1,0)</x:f>
        <x:v>0</x:v>
      </x:c>
      <x:c r="N97" s="29" t="n">
        <x:f>IF(K97&lt;&gt;1,0,IF(NOT(ISNUMBER('Trades'!P97)),0,IF(AND('Trades'!P97&gt;0,'Trades'!P97&lt;=1000000000,ROUND('Trades'!P97,2)='Trades'!P97,OR('Trades'!Q97="PRICE",'Trades'!Q97="ALL_IN")),1,0)))</x:f>
        <x:v>0</x:v>
      </x:c>
      <x:c r="O97" s="29" t="n">
        <x:f>IF(P97=0,0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0,COUNTIFS('Exits'!$B$9:$B$608,'Trades'!A97,'Exits'!$K$9:$K$608,1)))</x:f>
        <x:v>0</x:v>
      </x:c>
      <x:c r="P97" s="29" t="n">
        <x:f>IF(COUNTA('Trades'!A97:I97,'Trades'!K97:T97)=0,0,1)</x:f>
        <x:v>0</x:v>
      </x:c>
    </x:row>
    <x:row r="98" ht="52" customHeight="1">
      <x:c r="A98" s="29" t="str">
        <x:f>IF(P98=0,"",IF('Trades'!A98="","[Trades "&amp;ROW()&amp;"]",'Trades'!A98))</x:f>
      </x:c>
      <x:c r="B98" s="33" t="str">
        <x:f>IF(K98=0,"",CHOOSE(K98,"Zamknięta","Otwarta","Niepełna / błędna","Nieobsługiwana"))</x:f>
      </x:c>
      <x:c r="C98" s="33" t="str">
        <x:f>IF(P98=0,"",IF('Trades'!I98="UNSUPPORTED","Dobieranie / odwrócenia nie są obsługiwane",IF('Trades'!A98="","Podaj ID transakcji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ID: tekst zaczynający się od A–Z, do 64 znaków; bez *, ?, ~, =, &lt; i &gt;. Przykład: T-001.",IF(COUNTIFS('Trades'!$A$9:$A$208,'Trades'!A98)&lt;&gt;1,"ID transakcji się powtarza",IF('Trades'!B98="","Podaj instrument",IF(AND('Trades'!C98&lt;&gt;"LONG",'Trades'!C98&lt;&gt;"SHORT"),"Wybierz LONG lub SHORT",IF(NOT(ISNUMBER('Trades'!D98)),"Podaj prawidłowy czas otwarcia",IF(OR('Trades'!D98&lt;1,'Trades'!D98&gt;2958465),"Podaj prawidłowy czas otwarcia",IF(NOT(ISNUMBER('Trades'!E98)),"Podaj dodatnią początkową ilość",IF(OR('Trades'!E98&lt;=0,'Trades'!E98&gt;1000000,ROUND('Trades'!E98,8)&lt;&gt;'Trades'!E98),"Podaj dodatnią początkową ilość",IF('Trades'!F98="","Podaj jednostkę ilości",IF(AND('Trades'!I98&lt;&gt;"OPEN",'Trades'!I98&lt;&gt;"CLOSED"),"Wybierz OPEN lub CLOSED",IF(AND('Trades'!J98&lt;&gt;"NET",'Trades'!J98&lt;&gt;"GROSS"),"Wybierz NET lub GROSS",IF(COUNTIFS('Exits'!$B$9:$B$608,'Trades'!A98,'Exits'!$G$9:$G$608,-1)&gt;0,"Sprawdź powiązane wyjścia",IF(D98&gt;'Trades'!E98,"Zamknięta ilość przekracza początkową",IF(AND('Trades'!I98="OPEN",D98='Trades'!E98),"OPEN jest sprzeczne z zerową pozostałą ilością",IF('Trades'!I98="OPEN","",IF(O98=0,"Dodaj wyjście w Exits",IF(D98&lt;&gt;'Trades'!E98,"CLOSED wymaga zamknięcia całej ilości",IF(AND('Trades'!J98="NET",NOT(ISNUMBER('Trades'!L98))),"Podaj uzgodnione netto całej pozycji",IF(AND('Trades'!J98="NET",'Trades'!K98&lt;&gt;"YES"),"Potwierdź netto całej pozycji",IF(IF('Trades'!J98="NET",IF('Trades'!M98="",FALSE,IF(NOT(ISNUMBER('Trades'!M98)),TRUE,OR('Trades'!M98&lt;0,'Trades'!M98&gt;1000000000,ROUND('Trades'!M98,2)&lt;&gt;'Trades'!M98))),FALSE),"Kwoty: do 2 miejsc po przecinku; wartość bezwzględna wpisu ≤ 1 000 000 000.",IF(IF('Trades'!J98="NET",IF('Trades'!N98="",FALSE,IF(NOT(ISNUMBER('Trades'!N98)),TRUE,OR('Trades'!N98&lt;0,'Trades'!N98&gt;1000000000,ROUND('Trades'!N98,2)&lt;&gt;'Trades'!N98))),FALSE),"Kwoty: do 2 miejsc po przecinku; wartość bezwzględna wpisu ≤ 1 000 000 000.",IF(IF('Trades'!J98="NET",IF('Trades'!O98="",FALSE,IF(NOT(ISNUMBER('Trades'!O98)),TRUE,OR(ABS('Trades'!O98)&gt;1000000000,ROUND('Trades'!O98,2)&lt;&gt;'Trades'!O98))),FALSE),"Kwoty: do 2 miejsc po przecinku; wartość bezwzględna wpisu ≤ 1 000 000 000.",IF(AND('Trades'!J98="GROSS",NOT(ISNUMBER('Trades'!M98))),"Podaj prowizję, także zero",IF(AND('Trades'!J98="GROSS",'Trades'!M98&lt;0),"Prowizja nie może być ujemna",IF(AND('Trades'!J98="GROSS",NOT(ISNUMBER('Trades'!N98))),"Podaj pozostałe opłaty, także zero",IF(AND('Trades'!J98="GROSS",'Trades'!N98&lt;0),"Opłaty nie mogą być ujemne",IF(AND('Trades'!J98="GROSS",NOT(ISNUMBER('Trades'!O98))),"Podaj finansowanie ze znakiem, także zero",IF(AND('Trades'!J98="GROSS",NOT(ISNUMBER(F98))),"Podaj P&amp;L brutto każdego wyjścia",IF(IF('Trades'!J98="NET",OR(ABS('Trades'!L98)&gt;1000000000,ROUND('Trades'!L98,2)&lt;&gt;'Trades'!L98),FALSE),"Kwoty: do 2 miejsc po przecinku; wartość bezwzględna wpisu ≤ 1 000 000 000.",IF(IF('Trades'!J98="GROSS",OR(ABS('Trades'!M98)&gt;1000000000,ABS('Trades'!N98)&gt;1000000000,ABS('Trades'!O98)&gt;1000000000,ROUND('Trades'!M98,2)&lt;&gt;'Trades'!M98,ROUND('Trades'!N98,2)&lt;&gt;'Trades'!N98,ROUND('Trades'!O98,2)&lt;&gt;'Trades'!O98),FALSE),"Kwoty: do 2 miejsc po przecinku; wartość bezwzględna wpisu ≤ 1 000 000 000.",IF(AND('Trades'!G98&lt;&gt;"",OR(NOT(ISNUMBER('Trades'!G98)),'Trades'!G98&lt;=0)),"Podaj dodatnią cenę lub pozostaw puste",IF(AND('Trades'!H98&lt;&gt;"",OR(NOT(ISNUMBER('Trades'!H98)),'Trades'!H98&lt;=0)),"Podaj dodatnią cenę lub pozostaw puste","")))))))))))))))))))))))))))))))))))</x:f>
      </x:c>
      <x:c r="D98" s="31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b.d.",ROUND(SUMIFS('Exits'!$I$9:$I$608,'Exits'!$B$9:$B$608,'Trades'!A98),8)))</x:f>
      </x:c>
      <x:c r="E98" s="32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b.d.",IF(OR(O98=0,COUNTIFS('Exits'!$B$9:$B$608,'Trades'!A98,'Exits'!$G$9:$G$608,-1)&gt;0),"b.d.",_xlfn.MAXIFS('Exits'!$C$9:$C$608,'Exits'!$B$9:$B$608,'Trades'!A98))))</x:f>
      </x:c>
      <x:c r="F98" s="30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b.d.",IF(AND(O98&gt;0,SUMIFS('Exits'!$J$9:$J$608,'Exits'!$B$9:$B$608,'Trades'!A98)=O98),ROUND(SUMIFS('Exits'!$F$9:$F$608,'Exits'!$B$9:$B$608,'Trades'!A98),2),"b.d.")))</x:f>
      </x:c>
      <x:c r="G98" s="30" t="str">
        <x:f>IF(P98=0,"",IF(K98&lt;&gt;1,"b.d.",IF('Trades'!J98="NET",'Trades'!L98,ROUND(F98-'Trades'!M98-'Trades'!N98+'Trades'!O98,2))))</x:f>
      </x:c>
      <x:c r="H98" s="31" t="str">
        <x:f>IF(P98=0,"",IF(N98=1,G98/'Trades'!P98,"b.d."))</x:f>
      </x:c>
      <x:c r="I98" s="33" t="str">
        <x:f>IF(P98=0,"",IF(K98&lt;&gt;1,"Pozycja niezamknięta",IF(NOT(ISNUMBER('Trades'!P98)),"Brak lub błędne ryzyko: dodatnie, ≤ 1 000 000 000, do 2 miejsc po przecinku.",IF(OR('Trades'!P98&lt;=0,'Trades'!P98&gt;1000000000,ROUND('Trades'!P98,2)&lt;&gt;'Trades'!P98),"Brak lub błędne ryzyko: dodatnie, ≤ 1 000 000 000, do 2 miejsc po przecinku.",IF(AND('Trades'!Q98&lt;&gt;"PRICE",'Trades'!Q98&lt;&gt;"ALL_IN"),"Wybierz PRICE lub ALL_IN",IF('Trades'!Q98&lt;&gt;'Summary'!$K$4,"Wybrano inną podstawę","Zapisane"))))))</x:f>
      </x:c>
      <x:c r="J98" s="33" t="str">
        <x:f>IF(P98=0,"",IF('Summary'!$H$6="Sprawdź daty filtra","Sprawdź daty filtra",IF(L98=1,"Uwzględniona",IF(K98=1,"Poza okresem","Nieuwzględniona"))))</x:f>
      </x:c>
      <x:c r="K98" s="29" t="n">
        <x:f>IF(P98=0,0,IF('Trades'!I98="UNSUPPORTED",4,IF(C98&lt;&gt;"",3,IF('Trades'!I98="OPEN",2,1))))</x:f>
        <x:v>0</x:v>
      </x:c>
      <x:c r="L98" s="29" t="n">
        <x:f>IF(OR(K98&lt;&gt;1,'Summary'!$H$6="Sprawdź daty filtra"),0,IF(AND(OR('Summary'!$B$6="",E98&gt;='Summary'!$B$6),OR('Summary'!$E$6="",E98&lt;'Summary'!$E$6+1)),1,0))</x:f>
        <x:v>0</x:v>
      </x:c>
      <x:c r="M98" s="29" t="n">
        <x:f>IF(AND(L98=1,N98=1,'Trades'!Q98='Summary'!$K$4),1,0)</x:f>
        <x:v>0</x:v>
      </x:c>
      <x:c r="N98" s="29" t="n">
        <x:f>IF(K98&lt;&gt;1,0,IF(NOT(ISNUMBER('Trades'!P98)),0,IF(AND('Trades'!P98&gt;0,'Trades'!P98&lt;=1000000000,ROUND('Trades'!P98,2)='Trades'!P98,OR('Trades'!Q98="PRICE",'Trades'!Q98="ALL_IN")),1,0)))</x:f>
        <x:v>0</x:v>
      </x:c>
      <x:c r="O98" s="29" t="n">
        <x:f>IF(P98=0,0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0,COUNTIFS('Exits'!$B$9:$B$608,'Trades'!A98,'Exits'!$K$9:$K$608,1)))</x:f>
        <x:v>0</x:v>
      </x:c>
      <x:c r="P98" s="29" t="n">
        <x:f>IF(COUNTA('Trades'!A98:I98,'Trades'!K98:T98)=0,0,1)</x:f>
        <x:v>0</x:v>
      </x:c>
    </x:row>
    <x:row r="99" ht="52" customHeight="1">
      <x:c r="A99" s="29" t="str">
        <x:f>IF(P99=0,"",IF('Trades'!A99="","[Trades "&amp;ROW()&amp;"]",'Trades'!A99))</x:f>
      </x:c>
      <x:c r="B99" s="33" t="str">
        <x:f>IF(K99=0,"",CHOOSE(K99,"Zamknięta","Otwarta","Niepełna / błędna","Nieobsługiwana"))</x:f>
      </x:c>
      <x:c r="C99" s="33" t="str">
        <x:f>IF(P99=0,"",IF('Trades'!I99="UNSUPPORTED","Dobieranie / odwrócenia nie są obsługiwane",IF('Trades'!A99="","Podaj ID transakcji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ID: tekst zaczynający się od A–Z, do 64 znaków; bez *, ?, ~, =, &lt; i &gt;. Przykład: T-001.",IF(COUNTIFS('Trades'!$A$9:$A$208,'Trades'!A99)&lt;&gt;1,"ID transakcji się powtarza",IF('Trades'!B99="","Podaj instrument",IF(AND('Trades'!C99&lt;&gt;"LONG",'Trades'!C99&lt;&gt;"SHORT"),"Wybierz LONG lub SHORT",IF(NOT(ISNUMBER('Trades'!D99)),"Podaj prawidłowy czas otwarcia",IF(OR('Trades'!D99&lt;1,'Trades'!D99&gt;2958465),"Podaj prawidłowy czas otwarcia",IF(NOT(ISNUMBER('Trades'!E99)),"Podaj dodatnią początkową ilość",IF(OR('Trades'!E99&lt;=0,'Trades'!E99&gt;1000000,ROUND('Trades'!E99,8)&lt;&gt;'Trades'!E99),"Podaj dodatnią początkową ilość",IF('Trades'!F99="","Podaj jednostkę ilości",IF(AND('Trades'!I99&lt;&gt;"OPEN",'Trades'!I99&lt;&gt;"CLOSED"),"Wybierz OPEN lub CLOSED",IF(AND('Trades'!J99&lt;&gt;"NET",'Trades'!J99&lt;&gt;"GROSS"),"Wybierz NET lub GROSS",IF(COUNTIFS('Exits'!$B$9:$B$608,'Trades'!A99,'Exits'!$G$9:$G$608,-1)&gt;0,"Sprawdź powiązane wyjścia",IF(D99&gt;'Trades'!E99,"Zamknięta ilość przekracza początkową",IF(AND('Trades'!I99="OPEN",D99='Trades'!E99),"OPEN jest sprzeczne z zerową pozostałą ilością",IF('Trades'!I99="OPEN","",IF(O99=0,"Dodaj wyjście w Exits",IF(D99&lt;&gt;'Trades'!E99,"CLOSED wymaga zamknięcia całej ilości",IF(AND('Trades'!J99="NET",NOT(ISNUMBER('Trades'!L99))),"Podaj uzgodnione netto całej pozycji",IF(AND('Trades'!J99="NET",'Trades'!K99&lt;&gt;"YES"),"Potwierdź netto całej pozycji",IF(IF('Trades'!J99="NET",IF('Trades'!M99="",FALSE,IF(NOT(ISNUMBER('Trades'!M99)),TRUE,OR('Trades'!M99&lt;0,'Trades'!M99&gt;1000000000,ROUND('Trades'!M99,2)&lt;&gt;'Trades'!M99))),FALSE),"Kwoty: do 2 miejsc po przecinku; wartość bezwzględna wpisu ≤ 1 000 000 000.",IF(IF('Trades'!J99="NET",IF('Trades'!N99="",FALSE,IF(NOT(ISNUMBER('Trades'!N99)),TRUE,OR('Trades'!N99&lt;0,'Trades'!N99&gt;1000000000,ROUND('Trades'!N99,2)&lt;&gt;'Trades'!N99))),FALSE),"Kwoty: do 2 miejsc po przecinku; wartość bezwzględna wpisu ≤ 1 000 000 000.",IF(IF('Trades'!J99="NET",IF('Trades'!O99="",FALSE,IF(NOT(ISNUMBER('Trades'!O99)),TRUE,OR(ABS('Trades'!O99)&gt;1000000000,ROUND('Trades'!O99,2)&lt;&gt;'Trades'!O99))),FALSE),"Kwoty: do 2 miejsc po przecinku; wartość bezwzględna wpisu ≤ 1 000 000 000.",IF(AND('Trades'!J99="GROSS",NOT(ISNUMBER('Trades'!M99))),"Podaj prowizję, także zero",IF(AND('Trades'!J99="GROSS",'Trades'!M99&lt;0),"Prowizja nie może być ujemna",IF(AND('Trades'!J99="GROSS",NOT(ISNUMBER('Trades'!N99))),"Podaj pozostałe opłaty, także zero",IF(AND('Trades'!J99="GROSS",'Trades'!N99&lt;0),"Opłaty nie mogą być ujemne",IF(AND('Trades'!J99="GROSS",NOT(ISNUMBER('Trades'!O99))),"Podaj finansowanie ze znakiem, także zero",IF(AND('Trades'!J99="GROSS",NOT(ISNUMBER(F99))),"Podaj P&amp;L brutto każdego wyjścia",IF(IF('Trades'!J99="NET",OR(ABS('Trades'!L99)&gt;1000000000,ROUND('Trades'!L99,2)&lt;&gt;'Trades'!L99),FALSE),"Kwoty: do 2 miejsc po przecinku; wartość bezwzględna wpisu ≤ 1 000 000 000.",IF(IF('Trades'!J99="GROSS",OR(ABS('Trades'!M99)&gt;1000000000,ABS('Trades'!N99)&gt;1000000000,ABS('Trades'!O99)&gt;1000000000,ROUND('Trades'!M99,2)&lt;&gt;'Trades'!M99,ROUND('Trades'!N99,2)&lt;&gt;'Trades'!N99,ROUND('Trades'!O99,2)&lt;&gt;'Trades'!O99),FALSE),"Kwoty: do 2 miejsc po przecinku; wartość bezwzględna wpisu ≤ 1 000 000 000.",IF(AND('Trades'!G99&lt;&gt;"",OR(NOT(ISNUMBER('Trades'!G99)),'Trades'!G99&lt;=0)),"Podaj dodatnią cenę lub pozostaw puste",IF(AND('Trades'!H99&lt;&gt;"",OR(NOT(ISNUMBER('Trades'!H99)),'Trades'!H99&lt;=0)),"Podaj dodatnią cenę lub pozostaw puste","")))))))))))))))))))))))))))))))))))</x:f>
      </x:c>
      <x:c r="D99" s="31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b.d.",ROUND(SUMIFS('Exits'!$I$9:$I$608,'Exits'!$B$9:$B$608,'Trades'!A99),8)))</x:f>
      </x:c>
      <x:c r="E99" s="32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b.d.",IF(OR(O99=0,COUNTIFS('Exits'!$B$9:$B$608,'Trades'!A99,'Exits'!$G$9:$G$608,-1)&gt;0),"b.d.",_xlfn.MAXIFS('Exits'!$C$9:$C$608,'Exits'!$B$9:$B$608,'Trades'!A99))))</x:f>
      </x:c>
      <x:c r="F99" s="30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b.d.",IF(AND(O99&gt;0,SUMIFS('Exits'!$J$9:$J$608,'Exits'!$B$9:$B$608,'Trades'!A99)=O99),ROUND(SUMIFS('Exits'!$F$9:$F$608,'Exits'!$B$9:$B$608,'Trades'!A99),2),"b.d.")))</x:f>
      </x:c>
      <x:c r="G99" s="30" t="str">
        <x:f>IF(P99=0,"",IF(K99&lt;&gt;1,"b.d.",IF('Trades'!J99="NET",'Trades'!L99,ROUND(F99-'Trades'!M99-'Trades'!N99+'Trades'!O99,2))))</x:f>
      </x:c>
      <x:c r="H99" s="31" t="str">
        <x:f>IF(P99=0,"",IF(N99=1,G99/'Trades'!P99,"b.d."))</x:f>
      </x:c>
      <x:c r="I99" s="33" t="str">
        <x:f>IF(P99=0,"",IF(K99&lt;&gt;1,"Pozycja niezamknięta",IF(NOT(ISNUMBER('Trades'!P99)),"Brak lub błędne ryzyko: dodatnie, ≤ 1 000 000 000, do 2 miejsc po przecinku.",IF(OR('Trades'!P99&lt;=0,'Trades'!P99&gt;1000000000,ROUND('Trades'!P99,2)&lt;&gt;'Trades'!P99),"Brak lub błędne ryzyko: dodatnie, ≤ 1 000 000 000, do 2 miejsc po przecinku.",IF(AND('Trades'!Q99&lt;&gt;"PRICE",'Trades'!Q99&lt;&gt;"ALL_IN"),"Wybierz PRICE lub ALL_IN",IF('Trades'!Q99&lt;&gt;'Summary'!$K$4,"Wybrano inną podstawę","Zapisane"))))))</x:f>
      </x:c>
      <x:c r="J99" s="33" t="str">
        <x:f>IF(P99=0,"",IF('Summary'!$H$6="Sprawdź daty filtra","Sprawdź daty filtra",IF(L99=1,"Uwzględniona",IF(K99=1,"Poza okresem","Nieuwzględniona"))))</x:f>
      </x:c>
      <x:c r="K99" s="29" t="n">
        <x:f>IF(P99=0,0,IF('Trades'!I99="UNSUPPORTED",4,IF(C99&lt;&gt;"",3,IF('Trades'!I99="OPEN",2,1))))</x:f>
        <x:v>0</x:v>
      </x:c>
      <x:c r="L99" s="29" t="n">
        <x:f>IF(OR(K99&lt;&gt;1,'Summary'!$H$6="Sprawdź daty filtra"),0,IF(AND(OR('Summary'!$B$6="",E99&gt;='Summary'!$B$6),OR('Summary'!$E$6="",E99&lt;'Summary'!$E$6+1)),1,0))</x:f>
        <x:v>0</x:v>
      </x:c>
      <x:c r="M99" s="29" t="n">
        <x:f>IF(AND(L99=1,N99=1,'Trades'!Q99='Summary'!$K$4),1,0)</x:f>
        <x:v>0</x:v>
      </x:c>
      <x:c r="N99" s="29" t="n">
        <x:f>IF(K99&lt;&gt;1,0,IF(NOT(ISNUMBER('Trades'!P99)),0,IF(AND('Trades'!P99&gt;0,'Trades'!P99&lt;=1000000000,ROUND('Trades'!P99,2)='Trades'!P99,OR('Trades'!Q99="PRICE",'Trades'!Q99="ALL_IN")),1,0)))</x:f>
        <x:v>0</x:v>
      </x:c>
      <x:c r="O99" s="29" t="n">
        <x:f>IF(P99=0,0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0,COUNTIFS('Exits'!$B$9:$B$608,'Trades'!A99,'Exits'!$K$9:$K$608,1)))</x:f>
        <x:v>0</x:v>
      </x:c>
      <x:c r="P99" s="29" t="n">
        <x:f>IF(COUNTA('Trades'!A99:I99,'Trades'!K99:T99)=0,0,1)</x:f>
        <x:v>0</x:v>
      </x:c>
    </x:row>
    <x:row r="100" ht="52" customHeight="1">
      <x:c r="A100" s="29" t="str">
        <x:f>IF(P100=0,"",IF('Trades'!A100="","[Trades "&amp;ROW()&amp;"]",'Trades'!A100))</x:f>
      </x:c>
      <x:c r="B100" s="33" t="str">
        <x:f>IF(K100=0,"",CHOOSE(K100,"Zamknięta","Otwarta","Niepełna / błędna","Nieobsługiwana"))</x:f>
      </x:c>
      <x:c r="C100" s="33" t="str">
        <x:f>IF(P100=0,"",IF('Trades'!I100="UNSUPPORTED","Dobieranie / odwrócenia nie są obsługiwane",IF('Trades'!A100="","Podaj ID transakcji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ID: tekst zaczynający się od A–Z, do 64 znaków; bez *, ?, ~, =, &lt; i &gt;. Przykład: T-001.",IF(COUNTIFS('Trades'!$A$9:$A$208,'Trades'!A100)&lt;&gt;1,"ID transakcji się powtarza",IF('Trades'!B100="","Podaj instrument",IF(AND('Trades'!C100&lt;&gt;"LONG",'Trades'!C100&lt;&gt;"SHORT"),"Wybierz LONG lub SHORT",IF(NOT(ISNUMBER('Trades'!D100)),"Podaj prawidłowy czas otwarcia",IF(OR('Trades'!D100&lt;1,'Trades'!D100&gt;2958465),"Podaj prawidłowy czas otwarcia",IF(NOT(ISNUMBER('Trades'!E100)),"Podaj dodatnią początkową ilość",IF(OR('Trades'!E100&lt;=0,'Trades'!E100&gt;1000000,ROUND('Trades'!E100,8)&lt;&gt;'Trades'!E100),"Podaj dodatnią początkową ilość",IF('Trades'!F100="","Podaj jednostkę ilości",IF(AND('Trades'!I100&lt;&gt;"OPEN",'Trades'!I100&lt;&gt;"CLOSED"),"Wybierz OPEN lub CLOSED",IF(AND('Trades'!J100&lt;&gt;"NET",'Trades'!J100&lt;&gt;"GROSS"),"Wybierz NET lub GROSS",IF(COUNTIFS('Exits'!$B$9:$B$608,'Trades'!A100,'Exits'!$G$9:$G$608,-1)&gt;0,"Sprawdź powiązane wyjścia",IF(D100&gt;'Trades'!E100,"Zamknięta ilość przekracza początkową",IF(AND('Trades'!I100="OPEN",D100='Trades'!E100),"OPEN jest sprzeczne z zerową pozostałą ilością",IF('Trades'!I100="OPEN","",IF(O100=0,"Dodaj wyjście w Exits",IF(D100&lt;&gt;'Trades'!E100,"CLOSED wymaga zamknięcia całej ilości",IF(AND('Trades'!J100="NET",NOT(ISNUMBER('Trades'!L100))),"Podaj uzgodnione netto całej pozycji",IF(AND('Trades'!J100="NET",'Trades'!K100&lt;&gt;"YES"),"Potwierdź netto całej pozycji",IF(IF('Trades'!J100="NET",IF('Trades'!M100="",FALSE,IF(NOT(ISNUMBER('Trades'!M100)),TRUE,OR('Trades'!M100&lt;0,'Trades'!M100&gt;1000000000,ROUND('Trades'!M100,2)&lt;&gt;'Trades'!M100))),FALSE),"Kwoty: do 2 miejsc po przecinku; wartość bezwzględna wpisu ≤ 1 000 000 000.",IF(IF('Trades'!J100="NET",IF('Trades'!N100="",FALSE,IF(NOT(ISNUMBER('Trades'!N100)),TRUE,OR('Trades'!N100&lt;0,'Trades'!N100&gt;1000000000,ROUND('Trades'!N100,2)&lt;&gt;'Trades'!N100))),FALSE),"Kwoty: do 2 miejsc po przecinku; wartość bezwzględna wpisu ≤ 1 000 000 000.",IF(IF('Trades'!J100="NET",IF('Trades'!O100="",FALSE,IF(NOT(ISNUMBER('Trades'!O100)),TRUE,OR(ABS('Trades'!O100)&gt;1000000000,ROUND('Trades'!O100,2)&lt;&gt;'Trades'!O100))),FALSE),"Kwoty: do 2 miejsc po przecinku; wartość bezwzględna wpisu ≤ 1 000 000 000.",IF(AND('Trades'!J100="GROSS",NOT(ISNUMBER('Trades'!M100))),"Podaj prowizję, także zero",IF(AND('Trades'!J100="GROSS",'Trades'!M100&lt;0),"Prowizja nie może być ujemna",IF(AND('Trades'!J100="GROSS",NOT(ISNUMBER('Trades'!N100))),"Podaj pozostałe opłaty, także zero",IF(AND('Trades'!J100="GROSS",'Trades'!N100&lt;0),"Opłaty nie mogą być ujemne",IF(AND('Trades'!J100="GROSS",NOT(ISNUMBER('Trades'!O100))),"Podaj finansowanie ze znakiem, także zero",IF(AND('Trades'!J100="GROSS",NOT(ISNUMBER(F100))),"Podaj P&amp;L brutto każdego wyjścia",IF(IF('Trades'!J100="NET",OR(ABS('Trades'!L100)&gt;1000000000,ROUND('Trades'!L100,2)&lt;&gt;'Trades'!L100),FALSE),"Kwoty: do 2 miejsc po przecinku; wartość bezwzględna wpisu ≤ 1 000 000 000.",IF(IF('Trades'!J100="GROSS",OR(ABS('Trades'!M100)&gt;1000000000,ABS('Trades'!N100)&gt;1000000000,ABS('Trades'!O100)&gt;1000000000,ROUND('Trades'!M100,2)&lt;&gt;'Trades'!M100,ROUND('Trades'!N100,2)&lt;&gt;'Trades'!N100,ROUND('Trades'!O100,2)&lt;&gt;'Trades'!O100),FALSE),"Kwoty: do 2 miejsc po przecinku; wartość bezwzględna wpisu ≤ 1 000 000 000.",IF(AND('Trades'!G100&lt;&gt;"",OR(NOT(ISNUMBER('Trades'!G100)),'Trades'!G100&lt;=0)),"Podaj dodatnią cenę lub pozostaw puste",IF(AND('Trades'!H100&lt;&gt;"",OR(NOT(ISNUMBER('Trades'!H100)),'Trades'!H100&lt;=0)),"Podaj dodatnią cenę lub pozostaw puste","")))))))))))))))))))))))))))))))))))</x:f>
      </x:c>
      <x:c r="D100" s="31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b.d.",ROUND(SUMIFS('Exits'!$I$9:$I$608,'Exits'!$B$9:$B$608,'Trades'!A100),8)))</x:f>
      </x:c>
      <x:c r="E100" s="32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b.d.",IF(OR(O100=0,COUNTIFS('Exits'!$B$9:$B$608,'Trades'!A100,'Exits'!$G$9:$G$608,-1)&gt;0),"b.d.",_xlfn.MAXIFS('Exits'!$C$9:$C$608,'Exits'!$B$9:$B$608,'Trades'!A100))))</x:f>
      </x:c>
      <x:c r="F100" s="30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b.d.",IF(AND(O100&gt;0,SUMIFS('Exits'!$J$9:$J$608,'Exits'!$B$9:$B$608,'Trades'!A100)=O100),ROUND(SUMIFS('Exits'!$F$9:$F$608,'Exits'!$B$9:$B$608,'Trades'!A100),2),"b.d.")))</x:f>
      </x:c>
      <x:c r="G100" s="30" t="str">
        <x:f>IF(P100=0,"",IF(K100&lt;&gt;1,"b.d.",IF('Trades'!J100="NET",'Trades'!L100,ROUND(F100-'Trades'!M100-'Trades'!N100+'Trades'!O100,2))))</x:f>
      </x:c>
      <x:c r="H100" s="31" t="str">
        <x:f>IF(P100=0,"",IF(N100=1,G100/'Trades'!P100,"b.d."))</x:f>
      </x:c>
      <x:c r="I100" s="33" t="str">
        <x:f>IF(P100=0,"",IF(K100&lt;&gt;1,"Pozycja niezamknięta",IF(NOT(ISNUMBER('Trades'!P100)),"Brak lub błędne ryzyko: dodatnie, ≤ 1 000 000 000, do 2 miejsc po przecinku.",IF(OR('Trades'!P100&lt;=0,'Trades'!P100&gt;1000000000,ROUND('Trades'!P100,2)&lt;&gt;'Trades'!P100),"Brak lub błędne ryzyko: dodatnie, ≤ 1 000 000 000, do 2 miejsc po przecinku.",IF(AND('Trades'!Q100&lt;&gt;"PRICE",'Trades'!Q100&lt;&gt;"ALL_IN"),"Wybierz PRICE lub ALL_IN",IF('Trades'!Q100&lt;&gt;'Summary'!$K$4,"Wybrano inną podstawę","Zapisane"))))))</x:f>
      </x:c>
      <x:c r="J100" s="33" t="str">
        <x:f>IF(P100=0,"",IF('Summary'!$H$6="Sprawdź daty filtra","Sprawdź daty filtra",IF(L100=1,"Uwzględniona",IF(K100=1,"Poza okresem","Nieuwzględniona"))))</x:f>
      </x:c>
      <x:c r="K100" s="29" t="n">
        <x:f>IF(P100=0,0,IF('Trades'!I100="UNSUPPORTED",4,IF(C100&lt;&gt;"",3,IF('Trades'!I100="OPEN",2,1))))</x:f>
        <x:v>0</x:v>
      </x:c>
      <x:c r="L100" s="29" t="n">
        <x:f>IF(OR(K100&lt;&gt;1,'Summary'!$H$6="Sprawdź daty filtra"),0,IF(AND(OR('Summary'!$B$6="",E100&gt;='Summary'!$B$6),OR('Summary'!$E$6="",E100&lt;'Summary'!$E$6+1)),1,0))</x:f>
        <x:v>0</x:v>
      </x:c>
      <x:c r="M100" s="29" t="n">
        <x:f>IF(AND(L100=1,N100=1,'Trades'!Q100='Summary'!$K$4),1,0)</x:f>
        <x:v>0</x:v>
      </x:c>
      <x:c r="N100" s="29" t="n">
        <x:f>IF(K100&lt;&gt;1,0,IF(NOT(ISNUMBER('Trades'!P100)),0,IF(AND('Trades'!P100&gt;0,'Trades'!P100&lt;=1000000000,ROUND('Trades'!P100,2)='Trades'!P100,OR('Trades'!Q100="PRICE",'Trades'!Q100="ALL_IN")),1,0)))</x:f>
        <x:v>0</x:v>
      </x:c>
      <x:c r="O100" s="29" t="n">
        <x:f>IF(P100=0,0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0,COUNTIFS('Exits'!$B$9:$B$608,'Trades'!A100,'Exits'!$K$9:$K$608,1)))</x:f>
        <x:v>0</x:v>
      </x:c>
      <x:c r="P100" s="29" t="n">
        <x:f>IF(COUNTA('Trades'!A100:I100,'Trades'!K100:T100)=0,0,1)</x:f>
        <x:v>0</x:v>
      </x:c>
    </x:row>
    <x:row r="101" ht="52" customHeight="1">
      <x:c r="A101" s="29" t="str">
        <x:f>IF(P101=0,"",IF('Trades'!A101="","[Trades "&amp;ROW()&amp;"]",'Trades'!A101))</x:f>
      </x:c>
      <x:c r="B101" s="33" t="str">
        <x:f>IF(K101=0,"",CHOOSE(K101,"Zamknięta","Otwarta","Niepełna / błędna","Nieobsługiwana"))</x:f>
      </x:c>
      <x:c r="C101" s="33" t="str">
        <x:f>IF(P101=0,"",IF('Trades'!I101="UNSUPPORTED","Dobieranie / odwrócenia nie są obsługiwane",IF('Trades'!A101="","Podaj ID transakcji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ID: tekst zaczynający się od A–Z, do 64 znaków; bez *, ?, ~, =, &lt; i &gt;. Przykład: T-001.",IF(COUNTIFS('Trades'!$A$9:$A$208,'Trades'!A101)&lt;&gt;1,"ID transakcji się powtarza",IF('Trades'!B101="","Podaj instrument",IF(AND('Trades'!C101&lt;&gt;"LONG",'Trades'!C101&lt;&gt;"SHORT"),"Wybierz LONG lub SHORT",IF(NOT(ISNUMBER('Trades'!D101)),"Podaj prawidłowy czas otwarcia",IF(OR('Trades'!D101&lt;1,'Trades'!D101&gt;2958465),"Podaj prawidłowy czas otwarcia",IF(NOT(ISNUMBER('Trades'!E101)),"Podaj dodatnią początkową ilość",IF(OR('Trades'!E101&lt;=0,'Trades'!E101&gt;1000000,ROUND('Trades'!E101,8)&lt;&gt;'Trades'!E101),"Podaj dodatnią początkową ilość",IF('Trades'!F101="","Podaj jednostkę ilości",IF(AND('Trades'!I101&lt;&gt;"OPEN",'Trades'!I101&lt;&gt;"CLOSED"),"Wybierz OPEN lub CLOSED",IF(AND('Trades'!J101&lt;&gt;"NET",'Trades'!J101&lt;&gt;"GROSS"),"Wybierz NET lub GROSS",IF(COUNTIFS('Exits'!$B$9:$B$608,'Trades'!A101,'Exits'!$G$9:$G$608,-1)&gt;0,"Sprawdź powiązane wyjścia",IF(D101&gt;'Trades'!E101,"Zamknięta ilość przekracza początkową",IF(AND('Trades'!I101="OPEN",D101='Trades'!E101),"OPEN jest sprzeczne z zerową pozostałą ilością",IF('Trades'!I101="OPEN","",IF(O101=0,"Dodaj wyjście w Exits",IF(D101&lt;&gt;'Trades'!E101,"CLOSED wymaga zamknięcia całej ilości",IF(AND('Trades'!J101="NET",NOT(ISNUMBER('Trades'!L101))),"Podaj uzgodnione netto całej pozycji",IF(AND('Trades'!J101="NET",'Trades'!K101&lt;&gt;"YES"),"Potwierdź netto całej pozycji",IF(IF('Trades'!J101="NET",IF('Trades'!M101="",FALSE,IF(NOT(ISNUMBER('Trades'!M101)),TRUE,OR('Trades'!M101&lt;0,'Trades'!M101&gt;1000000000,ROUND('Trades'!M101,2)&lt;&gt;'Trades'!M101))),FALSE),"Kwoty: do 2 miejsc po przecinku; wartość bezwzględna wpisu ≤ 1 000 000 000.",IF(IF('Trades'!J101="NET",IF('Trades'!N101="",FALSE,IF(NOT(ISNUMBER('Trades'!N101)),TRUE,OR('Trades'!N101&lt;0,'Trades'!N101&gt;1000000000,ROUND('Trades'!N101,2)&lt;&gt;'Trades'!N101))),FALSE),"Kwoty: do 2 miejsc po przecinku; wartość bezwzględna wpisu ≤ 1 000 000 000.",IF(IF('Trades'!J101="NET",IF('Trades'!O101="",FALSE,IF(NOT(ISNUMBER('Trades'!O101)),TRUE,OR(ABS('Trades'!O101)&gt;1000000000,ROUND('Trades'!O101,2)&lt;&gt;'Trades'!O101))),FALSE),"Kwoty: do 2 miejsc po przecinku; wartość bezwzględna wpisu ≤ 1 000 000 000.",IF(AND('Trades'!J101="GROSS",NOT(ISNUMBER('Trades'!M101))),"Podaj prowizję, także zero",IF(AND('Trades'!J101="GROSS",'Trades'!M101&lt;0),"Prowizja nie może być ujemna",IF(AND('Trades'!J101="GROSS",NOT(ISNUMBER('Trades'!N101))),"Podaj pozostałe opłaty, także zero",IF(AND('Trades'!J101="GROSS",'Trades'!N101&lt;0),"Opłaty nie mogą być ujemne",IF(AND('Trades'!J101="GROSS",NOT(ISNUMBER('Trades'!O101))),"Podaj finansowanie ze znakiem, także zero",IF(AND('Trades'!J101="GROSS",NOT(ISNUMBER(F101))),"Podaj P&amp;L brutto każdego wyjścia",IF(IF('Trades'!J101="NET",OR(ABS('Trades'!L101)&gt;1000000000,ROUND('Trades'!L101,2)&lt;&gt;'Trades'!L101),FALSE),"Kwoty: do 2 miejsc po przecinku; wartość bezwzględna wpisu ≤ 1 000 000 000.",IF(IF('Trades'!J101="GROSS",OR(ABS('Trades'!M101)&gt;1000000000,ABS('Trades'!N101)&gt;1000000000,ABS('Trades'!O101)&gt;1000000000,ROUND('Trades'!M101,2)&lt;&gt;'Trades'!M101,ROUND('Trades'!N101,2)&lt;&gt;'Trades'!N101,ROUND('Trades'!O101,2)&lt;&gt;'Trades'!O101),FALSE),"Kwoty: do 2 miejsc po przecinku; wartość bezwzględna wpisu ≤ 1 000 000 000.",IF(AND('Trades'!G101&lt;&gt;"",OR(NOT(ISNUMBER('Trades'!G101)),'Trades'!G101&lt;=0)),"Podaj dodatnią cenę lub pozostaw puste",IF(AND('Trades'!H101&lt;&gt;"",OR(NOT(ISNUMBER('Trades'!H101)),'Trades'!H101&lt;=0)),"Podaj dodatnią cenę lub pozostaw puste","")))))))))))))))))))))))))))))))))))</x:f>
      </x:c>
      <x:c r="D101" s="31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b.d.",ROUND(SUMIFS('Exits'!$I$9:$I$608,'Exits'!$B$9:$B$608,'Trades'!A101),8)))</x:f>
      </x:c>
      <x:c r="E101" s="32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b.d.",IF(OR(O101=0,COUNTIFS('Exits'!$B$9:$B$608,'Trades'!A101,'Exits'!$G$9:$G$608,-1)&gt;0),"b.d.",_xlfn.MAXIFS('Exits'!$C$9:$C$608,'Exits'!$B$9:$B$608,'Trades'!A101))))</x:f>
      </x:c>
      <x:c r="F101" s="30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b.d.",IF(AND(O101&gt;0,SUMIFS('Exits'!$J$9:$J$608,'Exits'!$B$9:$B$608,'Trades'!A101)=O101),ROUND(SUMIFS('Exits'!$F$9:$F$608,'Exits'!$B$9:$B$608,'Trades'!A101),2),"b.d.")))</x:f>
      </x:c>
      <x:c r="G101" s="30" t="str">
        <x:f>IF(P101=0,"",IF(K101&lt;&gt;1,"b.d.",IF('Trades'!J101="NET",'Trades'!L101,ROUND(F101-'Trades'!M101-'Trades'!N101+'Trades'!O101,2))))</x:f>
      </x:c>
      <x:c r="H101" s="31" t="str">
        <x:f>IF(P101=0,"",IF(N101=1,G101/'Trades'!P101,"b.d."))</x:f>
      </x:c>
      <x:c r="I101" s="33" t="str">
        <x:f>IF(P101=0,"",IF(K101&lt;&gt;1,"Pozycja niezamknięta",IF(NOT(ISNUMBER('Trades'!P101)),"Brak lub błędne ryzyko: dodatnie, ≤ 1 000 000 000, do 2 miejsc po przecinku.",IF(OR('Trades'!P101&lt;=0,'Trades'!P101&gt;1000000000,ROUND('Trades'!P101,2)&lt;&gt;'Trades'!P101),"Brak lub błędne ryzyko: dodatnie, ≤ 1 000 000 000, do 2 miejsc po przecinku.",IF(AND('Trades'!Q101&lt;&gt;"PRICE",'Trades'!Q101&lt;&gt;"ALL_IN"),"Wybierz PRICE lub ALL_IN",IF('Trades'!Q101&lt;&gt;'Summary'!$K$4,"Wybrano inną podstawę","Zapisane"))))))</x:f>
      </x:c>
      <x:c r="J101" s="33" t="str">
        <x:f>IF(P101=0,"",IF('Summary'!$H$6="Sprawdź daty filtra","Sprawdź daty filtra",IF(L101=1,"Uwzględniona",IF(K101=1,"Poza okresem","Nieuwzględniona"))))</x:f>
      </x:c>
      <x:c r="K101" s="29" t="n">
        <x:f>IF(P101=0,0,IF('Trades'!I101="UNSUPPORTED",4,IF(C101&lt;&gt;"",3,IF('Trades'!I101="OPEN",2,1))))</x:f>
        <x:v>0</x:v>
      </x:c>
      <x:c r="L101" s="29" t="n">
        <x:f>IF(OR(K101&lt;&gt;1,'Summary'!$H$6="Sprawdź daty filtra"),0,IF(AND(OR('Summary'!$B$6="",E101&gt;='Summary'!$B$6),OR('Summary'!$E$6="",E101&lt;'Summary'!$E$6+1)),1,0))</x:f>
        <x:v>0</x:v>
      </x:c>
      <x:c r="M101" s="29" t="n">
        <x:f>IF(AND(L101=1,N101=1,'Trades'!Q101='Summary'!$K$4),1,0)</x:f>
        <x:v>0</x:v>
      </x:c>
      <x:c r="N101" s="29" t="n">
        <x:f>IF(K101&lt;&gt;1,0,IF(NOT(ISNUMBER('Trades'!P101)),0,IF(AND('Trades'!P101&gt;0,'Trades'!P101&lt;=1000000000,ROUND('Trades'!P101,2)='Trades'!P101,OR('Trades'!Q101="PRICE",'Trades'!Q101="ALL_IN")),1,0)))</x:f>
        <x:v>0</x:v>
      </x:c>
      <x:c r="O101" s="29" t="n">
        <x:f>IF(P101=0,0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0,COUNTIFS('Exits'!$B$9:$B$608,'Trades'!A101,'Exits'!$K$9:$K$608,1)))</x:f>
        <x:v>0</x:v>
      </x:c>
      <x:c r="P101" s="29" t="n">
        <x:f>IF(COUNTA('Trades'!A101:I101,'Trades'!K101:T101)=0,0,1)</x:f>
        <x:v>0</x:v>
      </x:c>
    </x:row>
    <x:row r="102" ht="52" customHeight="1">
      <x:c r="A102" s="29" t="str">
        <x:f>IF(P102=0,"",IF('Trades'!A102="","[Trades "&amp;ROW()&amp;"]",'Trades'!A102))</x:f>
      </x:c>
      <x:c r="B102" s="33" t="str">
        <x:f>IF(K102=0,"",CHOOSE(K102,"Zamknięta","Otwarta","Niepełna / błędna","Nieobsługiwana"))</x:f>
      </x:c>
      <x:c r="C102" s="33" t="str">
        <x:f>IF(P102=0,"",IF('Trades'!I102="UNSUPPORTED","Dobieranie / odwrócenia nie są obsługiwane",IF('Trades'!A102="","Podaj ID transakcji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ID: tekst zaczynający się od A–Z, do 64 znaków; bez *, ?, ~, =, &lt; i &gt;. Przykład: T-001.",IF(COUNTIFS('Trades'!$A$9:$A$208,'Trades'!A102)&lt;&gt;1,"ID transakcji się powtarza",IF('Trades'!B102="","Podaj instrument",IF(AND('Trades'!C102&lt;&gt;"LONG",'Trades'!C102&lt;&gt;"SHORT"),"Wybierz LONG lub SHORT",IF(NOT(ISNUMBER('Trades'!D102)),"Podaj prawidłowy czas otwarcia",IF(OR('Trades'!D102&lt;1,'Trades'!D102&gt;2958465),"Podaj prawidłowy czas otwarcia",IF(NOT(ISNUMBER('Trades'!E102)),"Podaj dodatnią początkową ilość",IF(OR('Trades'!E102&lt;=0,'Trades'!E102&gt;1000000,ROUND('Trades'!E102,8)&lt;&gt;'Trades'!E102),"Podaj dodatnią początkową ilość",IF('Trades'!F102="","Podaj jednostkę ilości",IF(AND('Trades'!I102&lt;&gt;"OPEN",'Trades'!I102&lt;&gt;"CLOSED"),"Wybierz OPEN lub CLOSED",IF(AND('Trades'!J102&lt;&gt;"NET",'Trades'!J102&lt;&gt;"GROSS"),"Wybierz NET lub GROSS",IF(COUNTIFS('Exits'!$B$9:$B$608,'Trades'!A102,'Exits'!$G$9:$G$608,-1)&gt;0,"Sprawdź powiązane wyjścia",IF(D102&gt;'Trades'!E102,"Zamknięta ilość przekracza początkową",IF(AND('Trades'!I102="OPEN",D102='Trades'!E102),"OPEN jest sprzeczne z zerową pozostałą ilością",IF('Trades'!I102="OPEN","",IF(O102=0,"Dodaj wyjście w Exits",IF(D102&lt;&gt;'Trades'!E102,"CLOSED wymaga zamknięcia całej ilości",IF(AND('Trades'!J102="NET",NOT(ISNUMBER('Trades'!L102))),"Podaj uzgodnione netto całej pozycji",IF(AND('Trades'!J102="NET",'Trades'!K102&lt;&gt;"YES"),"Potwierdź netto całej pozycji",IF(IF('Trades'!J102="NET",IF('Trades'!M102="",FALSE,IF(NOT(ISNUMBER('Trades'!M102)),TRUE,OR('Trades'!M102&lt;0,'Trades'!M102&gt;1000000000,ROUND('Trades'!M102,2)&lt;&gt;'Trades'!M102))),FALSE),"Kwoty: do 2 miejsc po przecinku; wartość bezwzględna wpisu ≤ 1 000 000 000.",IF(IF('Trades'!J102="NET",IF('Trades'!N102="",FALSE,IF(NOT(ISNUMBER('Trades'!N102)),TRUE,OR('Trades'!N102&lt;0,'Trades'!N102&gt;1000000000,ROUND('Trades'!N102,2)&lt;&gt;'Trades'!N102))),FALSE),"Kwoty: do 2 miejsc po przecinku; wartość bezwzględna wpisu ≤ 1 000 000 000.",IF(IF('Trades'!J102="NET",IF('Trades'!O102="",FALSE,IF(NOT(ISNUMBER('Trades'!O102)),TRUE,OR(ABS('Trades'!O102)&gt;1000000000,ROUND('Trades'!O102,2)&lt;&gt;'Trades'!O102))),FALSE),"Kwoty: do 2 miejsc po przecinku; wartość bezwzględna wpisu ≤ 1 000 000 000.",IF(AND('Trades'!J102="GROSS",NOT(ISNUMBER('Trades'!M102))),"Podaj prowizję, także zero",IF(AND('Trades'!J102="GROSS",'Trades'!M102&lt;0),"Prowizja nie może być ujemna",IF(AND('Trades'!J102="GROSS",NOT(ISNUMBER('Trades'!N102))),"Podaj pozostałe opłaty, także zero",IF(AND('Trades'!J102="GROSS",'Trades'!N102&lt;0),"Opłaty nie mogą być ujemne",IF(AND('Trades'!J102="GROSS",NOT(ISNUMBER('Trades'!O102))),"Podaj finansowanie ze znakiem, także zero",IF(AND('Trades'!J102="GROSS",NOT(ISNUMBER(F102))),"Podaj P&amp;L brutto każdego wyjścia",IF(IF('Trades'!J102="NET",OR(ABS('Trades'!L102)&gt;1000000000,ROUND('Trades'!L102,2)&lt;&gt;'Trades'!L102),FALSE),"Kwoty: do 2 miejsc po przecinku; wartość bezwzględna wpisu ≤ 1 000 000 000.",IF(IF('Trades'!J102="GROSS",OR(ABS('Trades'!M102)&gt;1000000000,ABS('Trades'!N102)&gt;1000000000,ABS('Trades'!O102)&gt;1000000000,ROUND('Trades'!M102,2)&lt;&gt;'Trades'!M102,ROUND('Trades'!N102,2)&lt;&gt;'Trades'!N102,ROUND('Trades'!O102,2)&lt;&gt;'Trades'!O102),FALSE),"Kwoty: do 2 miejsc po przecinku; wartość bezwzględna wpisu ≤ 1 000 000 000.",IF(AND('Trades'!G102&lt;&gt;"",OR(NOT(ISNUMBER('Trades'!G102)),'Trades'!G102&lt;=0)),"Podaj dodatnią cenę lub pozostaw puste",IF(AND('Trades'!H102&lt;&gt;"",OR(NOT(ISNUMBER('Trades'!H102)),'Trades'!H102&lt;=0)),"Podaj dodatnią cenę lub pozostaw puste","")))))))))))))))))))))))))))))))))))</x:f>
      </x:c>
      <x:c r="D102" s="31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b.d.",ROUND(SUMIFS('Exits'!$I$9:$I$608,'Exits'!$B$9:$B$608,'Trades'!A102),8)))</x:f>
      </x:c>
      <x:c r="E102" s="32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b.d.",IF(OR(O102=0,COUNTIFS('Exits'!$B$9:$B$608,'Trades'!A102,'Exits'!$G$9:$G$608,-1)&gt;0),"b.d.",_xlfn.MAXIFS('Exits'!$C$9:$C$608,'Exits'!$B$9:$B$608,'Trades'!A102))))</x:f>
      </x:c>
      <x:c r="F102" s="30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b.d.",IF(AND(O102&gt;0,SUMIFS('Exits'!$J$9:$J$608,'Exits'!$B$9:$B$608,'Trades'!A102)=O102),ROUND(SUMIFS('Exits'!$F$9:$F$608,'Exits'!$B$9:$B$608,'Trades'!A102),2),"b.d.")))</x:f>
      </x:c>
      <x:c r="G102" s="30" t="str">
        <x:f>IF(P102=0,"",IF(K102&lt;&gt;1,"b.d.",IF('Trades'!J102="NET",'Trades'!L102,ROUND(F102-'Trades'!M102-'Trades'!N102+'Trades'!O102,2))))</x:f>
      </x:c>
      <x:c r="H102" s="31" t="str">
        <x:f>IF(P102=0,"",IF(N102=1,G102/'Trades'!P102,"b.d."))</x:f>
      </x:c>
      <x:c r="I102" s="33" t="str">
        <x:f>IF(P102=0,"",IF(K102&lt;&gt;1,"Pozycja niezamknięta",IF(NOT(ISNUMBER('Trades'!P102)),"Brak lub błędne ryzyko: dodatnie, ≤ 1 000 000 000, do 2 miejsc po przecinku.",IF(OR('Trades'!P102&lt;=0,'Trades'!P102&gt;1000000000,ROUND('Trades'!P102,2)&lt;&gt;'Trades'!P102),"Brak lub błędne ryzyko: dodatnie, ≤ 1 000 000 000, do 2 miejsc po przecinku.",IF(AND('Trades'!Q102&lt;&gt;"PRICE",'Trades'!Q102&lt;&gt;"ALL_IN"),"Wybierz PRICE lub ALL_IN",IF('Trades'!Q102&lt;&gt;'Summary'!$K$4,"Wybrano inną podstawę","Zapisane"))))))</x:f>
      </x:c>
      <x:c r="J102" s="33" t="str">
        <x:f>IF(P102=0,"",IF('Summary'!$H$6="Sprawdź daty filtra","Sprawdź daty filtra",IF(L102=1,"Uwzględniona",IF(K102=1,"Poza okresem","Nieuwzględniona"))))</x:f>
      </x:c>
      <x:c r="K102" s="29" t="n">
        <x:f>IF(P102=0,0,IF('Trades'!I102="UNSUPPORTED",4,IF(C102&lt;&gt;"",3,IF('Trades'!I102="OPEN",2,1))))</x:f>
        <x:v>0</x:v>
      </x:c>
      <x:c r="L102" s="29" t="n">
        <x:f>IF(OR(K102&lt;&gt;1,'Summary'!$H$6="Sprawdź daty filtra"),0,IF(AND(OR('Summary'!$B$6="",E102&gt;='Summary'!$B$6),OR('Summary'!$E$6="",E102&lt;'Summary'!$E$6+1)),1,0))</x:f>
        <x:v>0</x:v>
      </x:c>
      <x:c r="M102" s="29" t="n">
        <x:f>IF(AND(L102=1,N102=1,'Trades'!Q102='Summary'!$K$4),1,0)</x:f>
        <x:v>0</x:v>
      </x:c>
      <x:c r="N102" s="29" t="n">
        <x:f>IF(K102&lt;&gt;1,0,IF(NOT(ISNUMBER('Trades'!P102)),0,IF(AND('Trades'!P102&gt;0,'Trades'!P102&lt;=1000000000,ROUND('Trades'!P102,2)='Trades'!P102,OR('Trades'!Q102="PRICE",'Trades'!Q102="ALL_IN")),1,0)))</x:f>
        <x:v>0</x:v>
      </x:c>
      <x:c r="O102" s="29" t="n">
        <x:f>IF(P102=0,0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0,COUNTIFS('Exits'!$B$9:$B$608,'Trades'!A102,'Exits'!$K$9:$K$608,1)))</x:f>
        <x:v>0</x:v>
      </x:c>
      <x:c r="P102" s="29" t="n">
        <x:f>IF(COUNTA('Trades'!A102:I102,'Trades'!K102:T102)=0,0,1)</x:f>
        <x:v>0</x:v>
      </x:c>
    </x:row>
    <x:row r="103" ht="52" customHeight="1">
      <x:c r="A103" s="29" t="str">
        <x:f>IF(P103=0,"",IF('Trades'!A103="","[Trades "&amp;ROW()&amp;"]",'Trades'!A103))</x:f>
      </x:c>
      <x:c r="B103" s="33" t="str">
        <x:f>IF(K103=0,"",CHOOSE(K103,"Zamknięta","Otwarta","Niepełna / błędna","Nieobsługiwana"))</x:f>
      </x:c>
      <x:c r="C103" s="33" t="str">
        <x:f>IF(P103=0,"",IF('Trades'!I103="UNSUPPORTED","Dobieranie / odwrócenia nie są obsługiwane",IF('Trades'!A103="","Podaj ID transakcji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ID: tekst zaczynający się od A–Z, do 64 znaków; bez *, ?, ~, =, &lt; i &gt;. Przykład: T-001.",IF(COUNTIFS('Trades'!$A$9:$A$208,'Trades'!A103)&lt;&gt;1,"ID transakcji się powtarza",IF('Trades'!B103="","Podaj instrument",IF(AND('Trades'!C103&lt;&gt;"LONG",'Trades'!C103&lt;&gt;"SHORT"),"Wybierz LONG lub SHORT",IF(NOT(ISNUMBER('Trades'!D103)),"Podaj prawidłowy czas otwarcia",IF(OR('Trades'!D103&lt;1,'Trades'!D103&gt;2958465),"Podaj prawidłowy czas otwarcia",IF(NOT(ISNUMBER('Trades'!E103)),"Podaj dodatnią początkową ilość",IF(OR('Trades'!E103&lt;=0,'Trades'!E103&gt;1000000,ROUND('Trades'!E103,8)&lt;&gt;'Trades'!E103),"Podaj dodatnią początkową ilość",IF('Trades'!F103="","Podaj jednostkę ilości",IF(AND('Trades'!I103&lt;&gt;"OPEN",'Trades'!I103&lt;&gt;"CLOSED"),"Wybierz OPEN lub CLOSED",IF(AND('Trades'!J103&lt;&gt;"NET",'Trades'!J103&lt;&gt;"GROSS"),"Wybierz NET lub GROSS",IF(COUNTIFS('Exits'!$B$9:$B$608,'Trades'!A103,'Exits'!$G$9:$G$608,-1)&gt;0,"Sprawdź powiązane wyjścia",IF(D103&gt;'Trades'!E103,"Zamknięta ilość przekracza początkową",IF(AND('Trades'!I103="OPEN",D103='Trades'!E103),"OPEN jest sprzeczne z zerową pozostałą ilością",IF('Trades'!I103="OPEN","",IF(O103=0,"Dodaj wyjście w Exits",IF(D103&lt;&gt;'Trades'!E103,"CLOSED wymaga zamknięcia całej ilości",IF(AND('Trades'!J103="NET",NOT(ISNUMBER('Trades'!L103))),"Podaj uzgodnione netto całej pozycji",IF(AND('Trades'!J103="NET",'Trades'!K103&lt;&gt;"YES"),"Potwierdź netto całej pozycji",IF(IF('Trades'!J103="NET",IF('Trades'!M103="",FALSE,IF(NOT(ISNUMBER('Trades'!M103)),TRUE,OR('Trades'!M103&lt;0,'Trades'!M103&gt;1000000000,ROUND('Trades'!M103,2)&lt;&gt;'Trades'!M103))),FALSE),"Kwoty: do 2 miejsc po przecinku; wartość bezwzględna wpisu ≤ 1 000 000 000.",IF(IF('Trades'!J103="NET",IF('Trades'!N103="",FALSE,IF(NOT(ISNUMBER('Trades'!N103)),TRUE,OR('Trades'!N103&lt;0,'Trades'!N103&gt;1000000000,ROUND('Trades'!N103,2)&lt;&gt;'Trades'!N103))),FALSE),"Kwoty: do 2 miejsc po przecinku; wartość bezwzględna wpisu ≤ 1 000 000 000.",IF(IF('Trades'!J103="NET",IF('Trades'!O103="",FALSE,IF(NOT(ISNUMBER('Trades'!O103)),TRUE,OR(ABS('Trades'!O103)&gt;1000000000,ROUND('Trades'!O103,2)&lt;&gt;'Trades'!O103))),FALSE),"Kwoty: do 2 miejsc po przecinku; wartość bezwzględna wpisu ≤ 1 000 000 000.",IF(AND('Trades'!J103="GROSS",NOT(ISNUMBER('Trades'!M103))),"Podaj prowizję, także zero",IF(AND('Trades'!J103="GROSS",'Trades'!M103&lt;0),"Prowizja nie może być ujemna",IF(AND('Trades'!J103="GROSS",NOT(ISNUMBER('Trades'!N103))),"Podaj pozostałe opłaty, także zero",IF(AND('Trades'!J103="GROSS",'Trades'!N103&lt;0),"Opłaty nie mogą być ujemne",IF(AND('Trades'!J103="GROSS",NOT(ISNUMBER('Trades'!O103))),"Podaj finansowanie ze znakiem, także zero",IF(AND('Trades'!J103="GROSS",NOT(ISNUMBER(F103))),"Podaj P&amp;L brutto każdego wyjścia",IF(IF('Trades'!J103="NET",OR(ABS('Trades'!L103)&gt;1000000000,ROUND('Trades'!L103,2)&lt;&gt;'Trades'!L103),FALSE),"Kwoty: do 2 miejsc po przecinku; wartość bezwzględna wpisu ≤ 1 000 000 000.",IF(IF('Trades'!J103="GROSS",OR(ABS('Trades'!M103)&gt;1000000000,ABS('Trades'!N103)&gt;1000000000,ABS('Trades'!O103)&gt;1000000000,ROUND('Trades'!M103,2)&lt;&gt;'Trades'!M103,ROUND('Trades'!N103,2)&lt;&gt;'Trades'!N103,ROUND('Trades'!O103,2)&lt;&gt;'Trades'!O103),FALSE),"Kwoty: do 2 miejsc po przecinku; wartość bezwzględna wpisu ≤ 1 000 000 000.",IF(AND('Trades'!G103&lt;&gt;"",OR(NOT(ISNUMBER('Trades'!G103)),'Trades'!G103&lt;=0)),"Podaj dodatnią cenę lub pozostaw puste",IF(AND('Trades'!H103&lt;&gt;"",OR(NOT(ISNUMBER('Trades'!H103)),'Trades'!H103&lt;=0)),"Podaj dodatnią cenę lub pozostaw puste","")))))))))))))))))))))))))))))))))))</x:f>
      </x:c>
      <x:c r="D103" s="31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b.d.",ROUND(SUMIFS('Exits'!$I$9:$I$608,'Exits'!$B$9:$B$608,'Trades'!A103),8)))</x:f>
      </x:c>
      <x:c r="E103" s="32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b.d.",IF(OR(O103=0,COUNTIFS('Exits'!$B$9:$B$608,'Trades'!A103,'Exits'!$G$9:$G$608,-1)&gt;0),"b.d.",_xlfn.MAXIFS('Exits'!$C$9:$C$608,'Exits'!$B$9:$B$608,'Trades'!A103))))</x:f>
      </x:c>
      <x:c r="F103" s="30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b.d.",IF(AND(O103&gt;0,SUMIFS('Exits'!$J$9:$J$608,'Exits'!$B$9:$B$608,'Trades'!A103)=O103),ROUND(SUMIFS('Exits'!$F$9:$F$608,'Exits'!$B$9:$B$608,'Trades'!A103),2),"b.d.")))</x:f>
      </x:c>
      <x:c r="G103" s="30" t="str">
        <x:f>IF(P103=0,"",IF(K103&lt;&gt;1,"b.d.",IF('Trades'!J103="NET",'Trades'!L103,ROUND(F103-'Trades'!M103-'Trades'!N103+'Trades'!O103,2))))</x:f>
      </x:c>
      <x:c r="H103" s="31" t="str">
        <x:f>IF(P103=0,"",IF(N103=1,G103/'Trades'!P103,"b.d."))</x:f>
      </x:c>
      <x:c r="I103" s="33" t="str">
        <x:f>IF(P103=0,"",IF(K103&lt;&gt;1,"Pozycja niezamknięta",IF(NOT(ISNUMBER('Trades'!P103)),"Brak lub błędne ryzyko: dodatnie, ≤ 1 000 000 000, do 2 miejsc po przecinku.",IF(OR('Trades'!P103&lt;=0,'Trades'!P103&gt;1000000000,ROUND('Trades'!P103,2)&lt;&gt;'Trades'!P103),"Brak lub błędne ryzyko: dodatnie, ≤ 1 000 000 000, do 2 miejsc po przecinku.",IF(AND('Trades'!Q103&lt;&gt;"PRICE",'Trades'!Q103&lt;&gt;"ALL_IN"),"Wybierz PRICE lub ALL_IN",IF('Trades'!Q103&lt;&gt;'Summary'!$K$4,"Wybrano inną podstawę","Zapisane"))))))</x:f>
      </x:c>
      <x:c r="J103" s="33" t="str">
        <x:f>IF(P103=0,"",IF('Summary'!$H$6="Sprawdź daty filtra","Sprawdź daty filtra",IF(L103=1,"Uwzględniona",IF(K103=1,"Poza okresem","Nieuwzględniona"))))</x:f>
      </x:c>
      <x:c r="K103" s="29" t="n">
        <x:f>IF(P103=0,0,IF('Trades'!I103="UNSUPPORTED",4,IF(C103&lt;&gt;"",3,IF('Trades'!I103="OPEN",2,1))))</x:f>
        <x:v>0</x:v>
      </x:c>
      <x:c r="L103" s="29" t="n">
        <x:f>IF(OR(K103&lt;&gt;1,'Summary'!$H$6="Sprawdź daty filtra"),0,IF(AND(OR('Summary'!$B$6="",E103&gt;='Summary'!$B$6),OR('Summary'!$E$6="",E103&lt;'Summary'!$E$6+1)),1,0))</x:f>
        <x:v>0</x:v>
      </x:c>
      <x:c r="M103" s="29" t="n">
        <x:f>IF(AND(L103=1,N103=1,'Trades'!Q103='Summary'!$K$4),1,0)</x:f>
        <x:v>0</x:v>
      </x:c>
      <x:c r="N103" s="29" t="n">
        <x:f>IF(K103&lt;&gt;1,0,IF(NOT(ISNUMBER('Trades'!P103)),0,IF(AND('Trades'!P103&gt;0,'Trades'!P103&lt;=1000000000,ROUND('Trades'!P103,2)='Trades'!P103,OR('Trades'!Q103="PRICE",'Trades'!Q103="ALL_IN")),1,0)))</x:f>
        <x:v>0</x:v>
      </x:c>
      <x:c r="O103" s="29" t="n">
        <x:f>IF(P103=0,0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0,COUNTIFS('Exits'!$B$9:$B$608,'Trades'!A103,'Exits'!$K$9:$K$608,1)))</x:f>
        <x:v>0</x:v>
      </x:c>
      <x:c r="P103" s="29" t="n">
        <x:f>IF(COUNTA('Trades'!A103:I103,'Trades'!K103:T103)=0,0,1)</x:f>
        <x:v>0</x:v>
      </x:c>
    </x:row>
    <x:row r="104" ht="52" customHeight="1">
      <x:c r="A104" s="29" t="str">
        <x:f>IF(P104=0,"",IF('Trades'!A104="","[Trades "&amp;ROW()&amp;"]",'Trades'!A104))</x:f>
      </x:c>
      <x:c r="B104" s="33" t="str">
        <x:f>IF(K104=0,"",CHOOSE(K104,"Zamknięta","Otwarta","Niepełna / błędna","Nieobsługiwana"))</x:f>
      </x:c>
      <x:c r="C104" s="33" t="str">
        <x:f>IF(P104=0,"",IF('Trades'!I104="UNSUPPORTED","Dobieranie / odwrócenia nie są obsługiwane",IF('Trades'!A104="","Podaj ID transakcji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ID: tekst zaczynający się od A–Z, do 64 znaków; bez *, ?, ~, =, &lt; i &gt;. Przykład: T-001.",IF(COUNTIFS('Trades'!$A$9:$A$208,'Trades'!A104)&lt;&gt;1,"ID transakcji się powtarza",IF('Trades'!B104="","Podaj instrument",IF(AND('Trades'!C104&lt;&gt;"LONG",'Trades'!C104&lt;&gt;"SHORT"),"Wybierz LONG lub SHORT",IF(NOT(ISNUMBER('Trades'!D104)),"Podaj prawidłowy czas otwarcia",IF(OR('Trades'!D104&lt;1,'Trades'!D104&gt;2958465),"Podaj prawidłowy czas otwarcia",IF(NOT(ISNUMBER('Trades'!E104)),"Podaj dodatnią początkową ilość",IF(OR('Trades'!E104&lt;=0,'Trades'!E104&gt;1000000,ROUND('Trades'!E104,8)&lt;&gt;'Trades'!E104),"Podaj dodatnią początkową ilość",IF('Trades'!F104="","Podaj jednostkę ilości",IF(AND('Trades'!I104&lt;&gt;"OPEN",'Trades'!I104&lt;&gt;"CLOSED"),"Wybierz OPEN lub CLOSED",IF(AND('Trades'!J104&lt;&gt;"NET",'Trades'!J104&lt;&gt;"GROSS"),"Wybierz NET lub GROSS",IF(COUNTIFS('Exits'!$B$9:$B$608,'Trades'!A104,'Exits'!$G$9:$G$608,-1)&gt;0,"Sprawdź powiązane wyjścia",IF(D104&gt;'Trades'!E104,"Zamknięta ilość przekracza początkową",IF(AND('Trades'!I104="OPEN",D104='Trades'!E104),"OPEN jest sprzeczne z zerową pozostałą ilością",IF('Trades'!I104="OPEN","",IF(O104=0,"Dodaj wyjście w Exits",IF(D104&lt;&gt;'Trades'!E104,"CLOSED wymaga zamknięcia całej ilości",IF(AND('Trades'!J104="NET",NOT(ISNUMBER('Trades'!L104))),"Podaj uzgodnione netto całej pozycji",IF(AND('Trades'!J104="NET",'Trades'!K104&lt;&gt;"YES"),"Potwierdź netto całej pozycji",IF(IF('Trades'!J104="NET",IF('Trades'!M104="",FALSE,IF(NOT(ISNUMBER('Trades'!M104)),TRUE,OR('Trades'!M104&lt;0,'Trades'!M104&gt;1000000000,ROUND('Trades'!M104,2)&lt;&gt;'Trades'!M104))),FALSE),"Kwoty: do 2 miejsc po przecinku; wartość bezwzględna wpisu ≤ 1 000 000 000.",IF(IF('Trades'!J104="NET",IF('Trades'!N104="",FALSE,IF(NOT(ISNUMBER('Trades'!N104)),TRUE,OR('Trades'!N104&lt;0,'Trades'!N104&gt;1000000000,ROUND('Trades'!N104,2)&lt;&gt;'Trades'!N104))),FALSE),"Kwoty: do 2 miejsc po przecinku; wartość bezwzględna wpisu ≤ 1 000 000 000.",IF(IF('Trades'!J104="NET",IF('Trades'!O104="",FALSE,IF(NOT(ISNUMBER('Trades'!O104)),TRUE,OR(ABS('Trades'!O104)&gt;1000000000,ROUND('Trades'!O104,2)&lt;&gt;'Trades'!O104))),FALSE),"Kwoty: do 2 miejsc po przecinku; wartość bezwzględna wpisu ≤ 1 000 000 000.",IF(AND('Trades'!J104="GROSS",NOT(ISNUMBER('Trades'!M104))),"Podaj prowizję, także zero",IF(AND('Trades'!J104="GROSS",'Trades'!M104&lt;0),"Prowizja nie może być ujemna",IF(AND('Trades'!J104="GROSS",NOT(ISNUMBER('Trades'!N104))),"Podaj pozostałe opłaty, także zero",IF(AND('Trades'!J104="GROSS",'Trades'!N104&lt;0),"Opłaty nie mogą być ujemne",IF(AND('Trades'!J104="GROSS",NOT(ISNUMBER('Trades'!O104))),"Podaj finansowanie ze znakiem, także zero",IF(AND('Trades'!J104="GROSS",NOT(ISNUMBER(F104))),"Podaj P&amp;L brutto każdego wyjścia",IF(IF('Trades'!J104="NET",OR(ABS('Trades'!L104)&gt;1000000000,ROUND('Trades'!L104,2)&lt;&gt;'Trades'!L104),FALSE),"Kwoty: do 2 miejsc po przecinku; wartość bezwzględna wpisu ≤ 1 000 000 000.",IF(IF('Trades'!J104="GROSS",OR(ABS('Trades'!M104)&gt;1000000000,ABS('Trades'!N104)&gt;1000000000,ABS('Trades'!O104)&gt;1000000000,ROUND('Trades'!M104,2)&lt;&gt;'Trades'!M104,ROUND('Trades'!N104,2)&lt;&gt;'Trades'!N104,ROUND('Trades'!O104,2)&lt;&gt;'Trades'!O104),FALSE),"Kwoty: do 2 miejsc po przecinku; wartość bezwzględna wpisu ≤ 1 000 000 000.",IF(AND('Trades'!G104&lt;&gt;"",OR(NOT(ISNUMBER('Trades'!G104)),'Trades'!G104&lt;=0)),"Podaj dodatnią cenę lub pozostaw puste",IF(AND('Trades'!H104&lt;&gt;"",OR(NOT(ISNUMBER('Trades'!H104)),'Trades'!H104&lt;=0)),"Podaj dodatnią cenę lub pozostaw puste","")))))))))))))))))))))))))))))))))))</x:f>
      </x:c>
      <x:c r="D104" s="31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b.d.",ROUND(SUMIFS('Exits'!$I$9:$I$608,'Exits'!$B$9:$B$608,'Trades'!A104),8)))</x:f>
      </x:c>
      <x:c r="E104" s="32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b.d.",IF(OR(O104=0,COUNTIFS('Exits'!$B$9:$B$608,'Trades'!A104,'Exits'!$G$9:$G$608,-1)&gt;0),"b.d.",_xlfn.MAXIFS('Exits'!$C$9:$C$608,'Exits'!$B$9:$B$608,'Trades'!A104))))</x:f>
      </x:c>
      <x:c r="F104" s="30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b.d.",IF(AND(O104&gt;0,SUMIFS('Exits'!$J$9:$J$608,'Exits'!$B$9:$B$608,'Trades'!A104)=O104),ROUND(SUMIFS('Exits'!$F$9:$F$608,'Exits'!$B$9:$B$608,'Trades'!A104),2),"b.d.")))</x:f>
      </x:c>
      <x:c r="G104" s="30" t="str">
        <x:f>IF(P104=0,"",IF(K104&lt;&gt;1,"b.d.",IF('Trades'!J104="NET",'Trades'!L104,ROUND(F104-'Trades'!M104-'Trades'!N104+'Trades'!O104,2))))</x:f>
      </x:c>
      <x:c r="H104" s="31" t="str">
        <x:f>IF(P104=0,"",IF(N104=1,G104/'Trades'!P104,"b.d."))</x:f>
      </x:c>
      <x:c r="I104" s="33" t="str">
        <x:f>IF(P104=0,"",IF(K104&lt;&gt;1,"Pozycja niezamknięta",IF(NOT(ISNUMBER('Trades'!P104)),"Brak lub błędne ryzyko: dodatnie, ≤ 1 000 000 000, do 2 miejsc po przecinku.",IF(OR('Trades'!P104&lt;=0,'Trades'!P104&gt;1000000000,ROUND('Trades'!P104,2)&lt;&gt;'Trades'!P104),"Brak lub błędne ryzyko: dodatnie, ≤ 1 000 000 000, do 2 miejsc po przecinku.",IF(AND('Trades'!Q104&lt;&gt;"PRICE",'Trades'!Q104&lt;&gt;"ALL_IN"),"Wybierz PRICE lub ALL_IN",IF('Trades'!Q104&lt;&gt;'Summary'!$K$4,"Wybrano inną podstawę","Zapisane"))))))</x:f>
      </x:c>
      <x:c r="J104" s="33" t="str">
        <x:f>IF(P104=0,"",IF('Summary'!$H$6="Sprawdź daty filtra","Sprawdź daty filtra",IF(L104=1,"Uwzględniona",IF(K104=1,"Poza okresem","Nieuwzględniona"))))</x:f>
      </x:c>
      <x:c r="K104" s="29" t="n">
        <x:f>IF(P104=0,0,IF('Trades'!I104="UNSUPPORTED",4,IF(C104&lt;&gt;"",3,IF('Trades'!I104="OPEN",2,1))))</x:f>
        <x:v>0</x:v>
      </x:c>
      <x:c r="L104" s="29" t="n">
        <x:f>IF(OR(K104&lt;&gt;1,'Summary'!$H$6="Sprawdź daty filtra"),0,IF(AND(OR('Summary'!$B$6="",E104&gt;='Summary'!$B$6),OR('Summary'!$E$6="",E104&lt;'Summary'!$E$6+1)),1,0))</x:f>
        <x:v>0</x:v>
      </x:c>
      <x:c r="M104" s="29" t="n">
        <x:f>IF(AND(L104=1,N104=1,'Trades'!Q104='Summary'!$K$4),1,0)</x:f>
        <x:v>0</x:v>
      </x:c>
      <x:c r="N104" s="29" t="n">
        <x:f>IF(K104&lt;&gt;1,0,IF(NOT(ISNUMBER('Trades'!P104)),0,IF(AND('Trades'!P104&gt;0,'Trades'!P104&lt;=1000000000,ROUND('Trades'!P104,2)='Trades'!P104,OR('Trades'!Q104="PRICE",'Trades'!Q104="ALL_IN")),1,0)))</x:f>
        <x:v>0</x:v>
      </x:c>
      <x:c r="O104" s="29" t="n">
        <x:f>IF(P104=0,0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0,COUNTIFS('Exits'!$B$9:$B$608,'Trades'!A104,'Exits'!$K$9:$K$608,1)))</x:f>
        <x:v>0</x:v>
      </x:c>
      <x:c r="P104" s="29" t="n">
        <x:f>IF(COUNTA('Trades'!A104:I104,'Trades'!K104:T104)=0,0,1)</x:f>
        <x:v>0</x:v>
      </x:c>
    </x:row>
    <x:row r="105" ht="52" customHeight="1">
      <x:c r="A105" s="29" t="str">
        <x:f>IF(P105=0,"",IF('Trades'!A105="","[Trades "&amp;ROW()&amp;"]",'Trades'!A105))</x:f>
      </x:c>
      <x:c r="B105" s="33" t="str">
        <x:f>IF(K105=0,"",CHOOSE(K105,"Zamknięta","Otwarta","Niepełna / błędna","Nieobsługiwana"))</x:f>
      </x:c>
      <x:c r="C105" s="33" t="str">
        <x:f>IF(P105=0,"",IF('Trades'!I105="UNSUPPORTED","Dobieranie / odwrócenia nie są obsługiwane",IF('Trades'!A105="","Podaj ID transakcji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ID: tekst zaczynający się od A–Z, do 64 znaków; bez *, ?, ~, =, &lt; i &gt;. Przykład: T-001.",IF(COUNTIFS('Trades'!$A$9:$A$208,'Trades'!A105)&lt;&gt;1,"ID transakcji się powtarza",IF('Trades'!B105="","Podaj instrument",IF(AND('Trades'!C105&lt;&gt;"LONG",'Trades'!C105&lt;&gt;"SHORT"),"Wybierz LONG lub SHORT",IF(NOT(ISNUMBER('Trades'!D105)),"Podaj prawidłowy czas otwarcia",IF(OR('Trades'!D105&lt;1,'Trades'!D105&gt;2958465),"Podaj prawidłowy czas otwarcia",IF(NOT(ISNUMBER('Trades'!E105)),"Podaj dodatnią początkową ilość",IF(OR('Trades'!E105&lt;=0,'Trades'!E105&gt;1000000,ROUND('Trades'!E105,8)&lt;&gt;'Trades'!E105),"Podaj dodatnią początkową ilość",IF('Trades'!F105="","Podaj jednostkę ilości",IF(AND('Trades'!I105&lt;&gt;"OPEN",'Trades'!I105&lt;&gt;"CLOSED"),"Wybierz OPEN lub CLOSED",IF(AND('Trades'!J105&lt;&gt;"NET",'Trades'!J105&lt;&gt;"GROSS"),"Wybierz NET lub GROSS",IF(COUNTIFS('Exits'!$B$9:$B$608,'Trades'!A105,'Exits'!$G$9:$G$608,-1)&gt;0,"Sprawdź powiązane wyjścia",IF(D105&gt;'Trades'!E105,"Zamknięta ilość przekracza początkową",IF(AND('Trades'!I105="OPEN",D105='Trades'!E105),"OPEN jest sprzeczne z zerową pozostałą ilością",IF('Trades'!I105="OPEN","",IF(O105=0,"Dodaj wyjście w Exits",IF(D105&lt;&gt;'Trades'!E105,"CLOSED wymaga zamknięcia całej ilości",IF(AND('Trades'!J105="NET",NOT(ISNUMBER('Trades'!L105))),"Podaj uzgodnione netto całej pozycji",IF(AND('Trades'!J105="NET",'Trades'!K105&lt;&gt;"YES"),"Potwierdź netto całej pozycji",IF(IF('Trades'!J105="NET",IF('Trades'!M105="",FALSE,IF(NOT(ISNUMBER('Trades'!M105)),TRUE,OR('Trades'!M105&lt;0,'Trades'!M105&gt;1000000000,ROUND('Trades'!M105,2)&lt;&gt;'Trades'!M105))),FALSE),"Kwoty: do 2 miejsc po przecinku; wartość bezwzględna wpisu ≤ 1 000 000 000.",IF(IF('Trades'!J105="NET",IF('Trades'!N105="",FALSE,IF(NOT(ISNUMBER('Trades'!N105)),TRUE,OR('Trades'!N105&lt;0,'Trades'!N105&gt;1000000000,ROUND('Trades'!N105,2)&lt;&gt;'Trades'!N105))),FALSE),"Kwoty: do 2 miejsc po przecinku; wartość bezwzględna wpisu ≤ 1 000 000 000.",IF(IF('Trades'!J105="NET",IF('Trades'!O105="",FALSE,IF(NOT(ISNUMBER('Trades'!O105)),TRUE,OR(ABS('Trades'!O105)&gt;1000000000,ROUND('Trades'!O105,2)&lt;&gt;'Trades'!O105))),FALSE),"Kwoty: do 2 miejsc po przecinku; wartość bezwzględna wpisu ≤ 1 000 000 000.",IF(AND('Trades'!J105="GROSS",NOT(ISNUMBER('Trades'!M105))),"Podaj prowizję, także zero",IF(AND('Trades'!J105="GROSS",'Trades'!M105&lt;0),"Prowizja nie może być ujemna",IF(AND('Trades'!J105="GROSS",NOT(ISNUMBER('Trades'!N105))),"Podaj pozostałe opłaty, także zero",IF(AND('Trades'!J105="GROSS",'Trades'!N105&lt;0),"Opłaty nie mogą być ujemne",IF(AND('Trades'!J105="GROSS",NOT(ISNUMBER('Trades'!O105))),"Podaj finansowanie ze znakiem, także zero",IF(AND('Trades'!J105="GROSS",NOT(ISNUMBER(F105))),"Podaj P&amp;L brutto każdego wyjścia",IF(IF('Trades'!J105="NET",OR(ABS('Trades'!L105)&gt;1000000000,ROUND('Trades'!L105,2)&lt;&gt;'Trades'!L105),FALSE),"Kwoty: do 2 miejsc po przecinku; wartość bezwzględna wpisu ≤ 1 000 000 000.",IF(IF('Trades'!J105="GROSS",OR(ABS('Trades'!M105)&gt;1000000000,ABS('Trades'!N105)&gt;1000000000,ABS('Trades'!O105)&gt;1000000000,ROUND('Trades'!M105,2)&lt;&gt;'Trades'!M105,ROUND('Trades'!N105,2)&lt;&gt;'Trades'!N105,ROUND('Trades'!O105,2)&lt;&gt;'Trades'!O105),FALSE),"Kwoty: do 2 miejsc po przecinku; wartość bezwzględna wpisu ≤ 1 000 000 000.",IF(AND('Trades'!G105&lt;&gt;"",OR(NOT(ISNUMBER('Trades'!G105)),'Trades'!G105&lt;=0)),"Podaj dodatnią cenę lub pozostaw puste",IF(AND('Trades'!H105&lt;&gt;"",OR(NOT(ISNUMBER('Trades'!H105)),'Trades'!H105&lt;=0)),"Podaj dodatnią cenę lub pozostaw puste","")))))))))))))))))))))))))))))))))))</x:f>
      </x:c>
      <x:c r="D105" s="31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b.d.",ROUND(SUMIFS('Exits'!$I$9:$I$608,'Exits'!$B$9:$B$608,'Trades'!A105),8)))</x:f>
      </x:c>
      <x:c r="E105" s="32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b.d.",IF(OR(O105=0,COUNTIFS('Exits'!$B$9:$B$608,'Trades'!A105,'Exits'!$G$9:$G$608,-1)&gt;0),"b.d.",_xlfn.MAXIFS('Exits'!$C$9:$C$608,'Exits'!$B$9:$B$608,'Trades'!A105))))</x:f>
      </x:c>
      <x:c r="F105" s="30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b.d.",IF(AND(O105&gt;0,SUMIFS('Exits'!$J$9:$J$608,'Exits'!$B$9:$B$608,'Trades'!A105)=O105),ROUND(SUMIFS('Exits'!$F$9:$F$608,'Exits'!$B$9:$B$608,'Trades'!A105),2),"b.d.")))</x:f>
      </x:c>
      <x:c r="G105" s="30" t="str">
        <x:f>IF(P105=0,"",IF(K105&lt;&gt;1,"b.d.",IF('Trades'!J105="NET",'Trades'!L105,ROUND(F105-'Trades'!M105-'Trades'!N105+'Trades'!O105,2))))</x:f>
      </x:c>
      <x:c r="H105" s="31" t="str">
        <x:f>IF(P105=0,"",IF(N105=1,G105/'Trades'!P105,"b.d."))</x:f>
      </x:c>
      <x:c r="I105" s="33" t="str">
        <x:f>IF(P105=0,"",IF(K105&lt;&gt;1,"Pozycja niezamknięta",IF(NOT(ISNUMBER('Trades'!P105)),"Brak lub błędne ryzyko: dodatnie, ≤ 1 000 000 000, do 2 miejsc po przecinku.",IF(OR('Trades'!P105&lt;=0,'Trades'!P105&gt;1000000000,ROUND('Trades'!P105,2)&lt;&gt;'Trades'!P105),"Brak lub błędne ryzyko: dodatnie, ≤ 1 000 000 000, do 2 miejsc po przecinku.",IF(AND('Trades'!Q105&lt;&gt;"PRICE",'Trades'!Q105&lt;&gt;"ALL_IN"),"Wybierz PRICE lub ALL_IN",IF('Trades'!Q105&lt;&gt;'Summary'!$K$4,"Wybrano inną podstawę","Zapisane"))))))</x:f>
      </x:c>
      <x:c r="J105" s="33" t="str">
        <x:f>IF(P105=0,"",IF('Summary'!$H$6="Sprawdź daty filtra","Sprawdź daty filtra",IF(L105=1,"Uwzględniona",IF(K105=1,"Poza okresem","Nieuwzględniona"))))</x:f>
      </x:c>
      <x:c r="K105" s="29" t="n">
        <x:f>IF(P105=0,0,IF('Trades'!I105="UNSUPPORTED",4,IF(C105&lt;&gt;"",3,IF('Trades'!I105="OPEN",2,1))))</x:f>
        <x:v>0</x:v>
      </x:c>
      <x:c r="L105" s="29" t="n">
        <x:f>IF(OR(K105&lt;&gt;1,'Summary'!$H$6="Sprawdź daty filtra"),0,IF(AND(OR('Summary'!$B$6="",E105&gt;='Summary'!$B$6),OR('Summary'!$E$6="",E105&lt;'Summary'!$E$6+1)),1,0))</x:f>
        <x:v>0</x:v>
      </x:c>
      <x:c r="M105" s="29" t="n">
        <x:f>IF(AND(L105=1,N105=1,'Trades'!Q105='Summary'!$K$4),1,0)</x:f>
        <x:v>0</x:v>
      </x:c>
      <x:c r="N105" s="29" t="n">
        <x:f>IF(K105&lt;&gt;1,0,IF(NOT(ISNUMBER('Trades'!P105)),0,IF(AND('Trades'!P105&gt;0,'Trades'!P105&lt;=1000000000,ROUND('Trades'!P105,2)='Trades'!P105,OR('Trades'!Q105="PRICE",'Trades'!Q105="ALL_IN")),1,0)))</x:f>
        <x:v>0</x:v>
      </x:c>
      <x:c r="O105" s="29" t="n">
        <x:f>IF(P105=0,0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0,COUNTIFS('Exits'!$B$9:$B$608,'Trades'!A105,'Exits'!$K$9:$K$608,1)))</x:f>
        <x:v>0</x:v>
      </x:c>
      <x:c r="P105" s="29" t="n">
        <x:f>IF(COUNTA('Trades'!A105:I105,'Trades'!K105:T105)=0,0,1)</x:f>
        <x:v>0</x:v>
      </x:c>
    </x:row>
    <x:row r="106" ht="52" customHeight="1">
      <x:c r="A106" s="29" t="str">
        <x:f>IF(P106=0,"",IF('Trades'!A106="","[Trades "&amp;ROW()&amp;"]",'Trades'!A106))</x:f>
      </x:c>
      <x:c r="B106" s="33" t="str">
        <x:f>IF(K106=0,"",CHOOSE(K106,"Zamknięta","Otwarta","Niepełna / błędna","Nieobsługiwana"))</x:f>
      </x:c>
      <x:c r="C106" s="33" t="str">
        <x:f>IF(P106=0,"",IF('Trades'!I106="UNSUPPORTED","Dobieranie / odwrócenia nie są obsługiwane",IF('Trades'!A106="","Podaj ID transakcji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ID: tekst zaczynający się od A–Z, do 64 znaków; bez *, ?, ~, =, &lt; i &gt;. Przykład: T-001.",IF(COUNTIFS('Trades'!$A$9:$A$208,'Trades'!A106)&lt;&gt;1,"ID transakcji się powtarza",IF('Trades'!B106="","Podaj instrument",IF(AND('Trades'!C106&lt;&gt;"LONG",'Trades'!C106&lt;&gt;"SHORT"),"Wybierz LONG lub SHORT",IF(NOT(ISNUMBER('Trades'!D106)),"Podaj prawidłowy czas otwarcia",IF(OR('Trades'!D106&lt;1,'Trades'!D106&gt;2958465),"Podaj prawidłowy czas otwarcia",IF(NOT(ISNUMBER('Trades'!E106)),"Podaj dodatnią początkową ilość",IF(OR('Trades'!E106&lt;=0,'Trades'!E106&gt;1000000,ROUND('Trades'!E106,8)&lt;&gt;'Trades'!E106),"Podaj dodatnią początkową ilość",IF('Trades'!F106="","Podaj jednostkę ilości",IF(AND('Trades'!I106&lt;&gt;"OPEN",'Trades'!I106&lt;&gt;"CLOSED"),"Wybierz OPEN lub CLOSED",IF(AND('Trades'!J106&lt;&gt;"NET",'Trades'!J106&lt;&gt;"GROSS"),"Wybierz NET lub GROSS",IF(COUNTIFS('Exits'!$B$9:$B$608,'Trades'!A106,'Exits'!$G$9:$G$608,-1)&gt;0,"Sprawdź powiązane wyjścia",IF(D106&gt;'Trades'!E106,"Zamknięta ilość przekracza początkową",IF(AND('Trades'!I106="OPEN",D106='Trades'!E106),"OPEN jest sprzeczne z zerową pozostałą ilością",IF('Trades'!I106="OPEN","",IF(O106=0,"Dodaj wyjście w Exits",IF(D106&lt;&gt;'Trades'!E106,"CLOSED wymaga zamknięcia całej ilości",IF(AND('Trades'!J106="NET",NOT(ISNUMBER('Trades'!L106))),"Podaj uzgodnione netto całej pozycji",IF(AND('Trades'!J106="NET",'Trades'!K106&lt;&gt;"YES"),"Potwierdź netto całej pozycji",IF(IF('Trades'!J106="NET",IF('Trades'!M106="",FALSE,IF(NOT(ISNUMBER('Trades'!M106)),TRUE,OR('Trades'!M106&lt;0,'Trades'!M106&gt;1000000000,ROUND('Trades'!M106,2)&lt;&gt;'Trades'!M106))),FALSE),"Kwoty: do 2 miejsc po przecinku; wartość bezwzględna wpisu ≤ 1 000 000 000.",IF(IF('Trades'!J106="NET",IF('Trades'!N106="",FALSE,IF(NOT(ISNUMBER('Trades'!N106)),TRUE,OR('Trades'!N106&lt;0,'Trades'!N106&gt;1000000000,ROUND('Trades'!N106,2)&lt;&gt;'Trades'!N106))),FALSE),"Kwoty: do 2 miejsc po przecinku; wartość bezwzględna wpisu ≤ 1 000 000 000.",IF(IF('Trades'!J106="NET",IF('Trades'!O106="",FALSE,IF(NOT(ISNUMBER('Trades'!O106)),TRUE,OR(ABS('Trades'!O106)&gt;1000000000,ROUND('Trades'!O106,2)&lt;&gt;'Trades'!O106))),FALSE),"Kwoty: do 2 miejsc po przecinku; wartość bezwzględna wpisu ≤ 1 000 000 000.",IF(AND('Trades'!J106="GROSS",NOT(ISNUMBER('Trades'!M106))),"Podaj prowizję, także zero",IF(AND('Trades'!J106="GROSS",'Trades'!M106&lt;0),"Prowizja nie może być ujemna",IF(AND('Trades'!J106="GROSS",NOT(ISNUMBER('Trades'!N106))),"Podaj pozostałe opłaty, także zero",IF(AND('Trades'!J106="GROSS",'Trades'!N106&lt;0),"Opłaty nie mogą być ujemne",IF(AND('Trades'!J106="GROSS",NOT(ISNUMBER('Trades'!O106))),"Podaj finansowanie ze znakiem, także zero",IF(AND('Trades'!J106="GROSS",NOT(ISNUMBER(F106))),"Podaj P&amp;L brutto każdego wyjścia",IF(IF('Trades'!J106="NET",OR(ABS('Trades'!L106)&gt;1000000000,ROUND('Trades'!L106,2)&lt;&gt;'Trades'!L106),FALSE),"Kwoty: do 2 miejsc po przecinku; wartość bezwzględna wpisu ≤ 1 000 000 000.",IF(IF('Trades'!J106="GROSS",OR(ABS('Trades'!M106)&gt;1000000000,ABS('Trades'!N106)&gt;1000000000,ABS('Trades'!O106)&gt;1000000000,ROUND('Trades'!M106,2)&lt;&gt;'Trades'!M106,ROUND('Trades'!N106,2)&lt;&gt;'Trades'!N106,ROUND('Trades'!O106,2)&lt;&gt;'Trades'!O106),FALSE),"Kwoty: do 2 miejsc po przecinku; wartość bezwzględna wpisu ≤ 1 000 000 000.",IF(AND('Trades'!G106&lt;&gt;"",OR(NOT(ISNUMBER('Trades'!G106)),'Trades'!G106&lt;=0)),"Podaj dodatnią cenę lub pozostaw puste",IF(AND('Trades'!H106&lt;&gt;"",OR(NOT(ISNUMBER('Trades'!H106)),'Trades'!H106&lt;=0)),"Podaj dodatnią cenę lub pozostaw puste","")))))))))))))))))))))))))))))))))))</x:f>
      </x:c>
      <x:c r="D106" s="31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b.d.",ROUND(SUMIFS('Exits'!$I$9:$I$608,'Exits'!$B$9:$B$608,'Trades'!A106),8)))</x:f>
      </x:c>
      <x:c r="E106" s="32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b.d.",IF(OR(O106=0,COUNTIFS('Exits'!$B$9:$B$608,'Trades'!A106,'Exits'!$G$9:$G$608,-1)&gt;0),"b.d.",_xlfn.MAXIFS('Exits'!$C$9:$C$608,'Exits'!$B$9:$B$608,'Trades'!A106))))</x:f>
      </x:c>
      <x:c r="F106" s="30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b.d.",IF(AND(O106&gt;0,SUMIFS('Exits'!$J$9:$J$608,'Exits'!$B$9:$B$608,'Trades'!A106)=O106),ROUND(SUMIFS('Exits'!$F$9:$F$608,'Exits'!$B$9:$B$608,'Trades'!A106),2),"b.d.")))</x:f>
      </x:c>
      <x:c r="G106" s="30" t="str">
        <x:f>IF(P106=0,"",IF(K106&lt;&gt;1,"b.d.",IF('Trades'!J106="NET",'Trades'!L106,ROUND(F106-'Trades'!M106-'Trades'!N106+'Trades'!O106,2))))</x:f>
      </x:c>
      <x:c r="H106" s="31" t="str">
        <x:f>IF(P106=0,"",IF(N106=1,G106/'Trades'!P106,"b.d."))</x:f>
      </x:c>
      <x:c r="I106" s="33" t="str">
        <x:f>IF(P106=0,"",IF(K106&lt;&gt;1,"Pozycja niezamknięta",IF(NOT(ISNUMBER('Trades'!P106)),"Brak lub błędne ryzyko: dodatnie, ≤ 1 000 000 000, do 2 miejsc po przecinku.",IF(OR('Trades'!P106&lt;=0,'Trades'!P106&gt;1000000000,ROUND('Trades'!P106,2)&lt;&gt;'Trades'!P106),"Brak lub błędne ryzyko: dodatnie, ≤ 1 000 000 000, do 2 miejsc po przecinku.",IF(AND('Trades'!Q106&lt;&gt;"PRICE",'Trades'!Q106&lt;&gt;"ALL_IN"),"Wybierz PRICE lub ALL_IN",IF('Trades'!Q106&lt;&gt;'Summary'!$K$4,"Wybrano inną podstawę","Zapisane"))))))</x:f>
      </x:c>
      <x:c r="J106" s="33" t="str">
        <x:f>IF(P106=0,"",IF('Summary'!$H$6="Sprawdź daty filtra","Sprawdź daty filtra",IF(L106=1,"Uwzględniona",IF(K106=1,"Poza okresem","Nieuwzględniona"))))</x:f>
      </x:c>
      <x:c r="K106" s="29" t="n">
        <x:f>IF(P106=0,0,IF('Trades'!I106="UNSUPPORTED",4,IF(C106&lt;&gt;"",3,IF('Trades'!I106="OPEN",2,1))))</x:f>
        <x:v>0</x:v>
      </x:c>
      <x:c r="L106" s="29" t="n">
        <x:f>IF(OR(K106&lt;&gt;1,'Summary'!$H$6="Sprawdź daty filtra"),0,IF(AND(OR('Summary'!$B$6="",E106&gt;='Summary'!$B$6),OR('Summary'!$E$6="",E106&lt;'Summary'!$E$6+1)),1,0))</x:f>
        <x:v>0</x:v>
      </x:c>
      <x:c r="M106" s="29" t="n">
        <x:f>IF(AND(L106=1,N106=1,'Trades'!Q106='Summary'!$K$4),1,0)</x:f>
        <x:v>0</x:v>
      </x:c>
      <x:c r="N106" s="29" t="n">
        <x:f>IF(K106&lt;&gt;1,0,IF(NOT(ISNUMBER('Trades'!P106)),0,IF(AND('Trades'!P106&gt;0,'Trades'!P106&lt;=1000000000,ROUND('Trades'!P106,2)='Trades'!P106,OR('Trades'!Q106="PRICE",'Trades'!Q106="ALL_IN")),1,0)))</x:f>
        <x:v>0</x:v>
      </x:c>
      <x:c r="O106" s="29" t="n">
        <x:f>IF(P106=0,0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0,COUNTIFS('Exits'!$B$9:$B$608,'Trades'!A106,'Exits'!$K$9:$K$608,1)))</x:f>
        <x:v>0</x:v>
      </x:c>
      <x:c r="P106" s="29" t="n">
        <x:f>IF(COUNTA('Trades'!A106:I106,'Trades'!K106:T106)=0,0,1)</x:f>
        <x:v>0</x:v>
      </x:c>
    </x:row>
    <x:row r="107" ht="52" customHeight="1">
      <x:c r="A107" s="29" t="str">
        <x:f>IF(P107=0,"",IF('Trades'!A107="","[Trades "&amp;ROW()&amp;"]",'Trades'!A107))</x:f>
      </x:c>
      <x:c r="B107" s="33" t="str">
        <x:f>IF(K107=0,"",CHOOSE(K107,"Zamknięta","Otwarta","Niepełna / błędna","Nieobsługiwana"))</x:f>
      </x:c>
      <x:c r="C107" s="33" t="str">
        <x:f>IF(P107=0,"",IF('Trades'!I107="UNSUPPORTED","Dobieranie / odwrócenia nie są obsługiwane",IF('Trades'!A107="","Podaj ID transakcji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ID: tekst zaczynający się od A–Z, do 64 znaków; bez *, ?, ~, =, &lt; i &gt;. Przykład: T-001.",IF(COUNTIFS('Trades'!$A$9:$A$208,'Trades'!A107)&lt;&gt;1,"ID transakcji się powtarza",IF('Trades'!B107="","Podaj instrument",IF(AND('Trades'!C107&lt;&gt;"LONG",'Trades'!C107&lt;&gt;"SHORT"),"Wybierz LONG lub SHORT",IF(NOT(ISNUMBER('Trades'!D107)),"Podaj prawidłowy czas otwarcia",IF(OR('Trades'!D107&lt;1,'Trades'!D107&gt;2958465),"Podaj prawidłowy czas otwarcia",IF(NOT(ISNUMBER('Trades'!E107)),"Podaj dodatnią początkową ilość",IF(OR('Trades'!E107&lt;=0,'Trades'!E107&gt;1000000,ROUND('Trades'!E107,8)&lt;&gt;'Trades'!E107),"Podaj dodatnią początkową ilość",IF('Trades'!F107="","Podaj jednostkę ilości",IF(AND('Trades'!I107&lt;&gt;"OPEN",'Trades'!I107&lt;&gt;"CLOSED"),"Wybierz OPEN lub CLOSED",IF(AND('Trades'!J107&lt;&gt;"NET",'Trades'!J107&lt;&gt;"GROSS"),"Wybierz NET lub GROSS",IF(COUNTIFS('Exits'!$B$9:$B$608,'Trades'!A107,'Exits'!$G$9:$G$608,-1)&gt;0,"Sprawdź powiązane wyjścia",IF(D107&gt;'Trades'!E107,"Zamknięta ilość przekracza początkową",IF(AND('Trades'!I107="OPEN",D107='Trades'!E107),"OPEN jest sprzeczne z zerową pozostałą ilością",IF('Trades'!I107="OPEN","",IF(O107=0,"Dodaj wyjście w Exits",IF(D107&lt;&gt;'Trades'!E107,"CLOSED wymaga zamknięcia całej ilości",IF(AND('Trades'!J107="NET",NOT(ISNUMBER('Trades'!L107))),"Podaj uzgodnione netto całej pozycji",IF(AND('Trades'!J107="NET",'Trades'!K107&lt;&gt;"YES"),"Potwierdź netto całej pozycji",IF(IF('Trades'!J107="NET",IF('Trades'!M107="",FALSE,IF(NOT(ISNUMBER('Trades'!M107)),TRUE,OR('Trades'!M107&lt;0,'Trades'!M107&gt;1000000000,ROUND('Trades'!M107,2)&lt;&gt;'Trades'!M107))),FALSE),"Kwoty: do 2 miejsc po przecinku; wartość bezwzględna wpisu ≤ 1 000 000 000.",IF(IF('Trades'!J107="NET",IF('Trades'!N107="",FALSE,IF(NOT(ISNUMBER('Trades'!N107)),TRUE,OR('Trades'!N107&lt;0,'Trades'!N107&gt;1000000000,ROUND('Trades'!N107,2)&lt;&gt;'Trades'!N107))),FALSE),"Kwoty: do 2 miejsc po przecinku; wartość bezwzględna wpisu ≤ 1 000 000 000.",IF(IF('Trades'!J107="NET",IF('Trades'!O107="",FALSE,IF(NOT(ISNUMBER('Trades'!O107)),TRUE,OR(ABS('Trades'!O107)&gt;1000000000,ROUND('Trades'!O107,2)&lt;&gt;'Trades'!O107))),FALSE),"Kwoty: do 2 miejsc po przecinku; wartość bezwzględna wpisu ≤ 1 000 000 000.",IF(AND('Trades'!J107="GROSS",NOT(ISNUMBER('Trades'!M107))),"Podaj prowizję, także zero",IF(AND('Trades'!J107="GROSS",'Trades'!M107&lt;0),"Prowizja nie może być ujemna",IF(AND('Trades'!J107="GROSS",NOT(ISNUMBER('Trades'!N107))),"Podaj pozostałe opłaty, także zero",IF(AND('Trades'!J107="GROSS",'Trades'!N107&lt;0),"Opłaty nie mogą być ujemne",IF(AND('Trades'!J107="GROSS",NOT(ISNUMBER('Trades'!O107))),"Podaj finansowanie ze znakiem, także zero",IF(AND('Trades'!J107="GROSS",NOT(ISNUMBER(F107))),"Podaj P&amp;L brutto każdego wyjścia",IF(IF('Trades'!J107="NET",OR(ABS('Trades'!L107)&gt;1000000000,ROUND('Trades'!L107,2)&lt;&gt;'Trades'!L107),FALSE),"Kwoty: do 2 miejsc po przecinku; wartość bezwzględna wpisu ≤ 1 000 000 000.",IF(IF('Trades'!J107="GROSS",OR(ABS('Trades'!M107)&gt;1000000000,ABS('Trades'!N107)&gt;1000000000,ABS('Trades'!O107)&gt;1000000000,ROUND('Trades'!M107,2)&lt;&gt;'Trades'!M107,ROUND('Trades'!N107,2)&lt;&gt;'Trades'!N107,ROUND('Trades'!O107,2)&lt;&gt;'Trades'!O107),FALSE),"Kwoty: do 2 miejsc po przecinku; wartość bezwzględna wpisu ≤ 1 000 000 000.",IF(AND('Trades'!G107&lt;&gt;"",OR(NOT(ISNUMBER('Trades'!G107)),'Trades'!G107&lt;=0)),"Podaj dodatnią cenę lub pozostaw puste",IF(AND('Trades'!H107&lt;&gt;"",OR(NOT(ISNUMBER('Trades'!H107)),'Trades'!H107&lt;=0)),"Podaj dodatnią cenę lub pozostaw puste","")))))))))))))))))))))))))))))))))))</x:f>
      </x:c>
      <x:c r="D107" s="31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b.d.",ROUND(SUMIFS('Exits'!$I$9:$I$608,'Exits'!$B$9:$B$608,'Trades'!A107),8)))</x:f>
      </x:c>
      <x:c r="E107" s="32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b.d.",IF(OR(O107=0,COUNTIFS('Exits'!$B$9:$B$608,'Trades'!A107,'Exits'!$G$9:$G$608,-1)&gt;0),"b.d.",_xlfn.MAXIFS('Exits'!$C$9:$C$608,'Exits'!$B$9:$B$608,'Trades'!A107))))</x:f>
      </x:c>
      <x:c r="F107" s="30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b.d.",IF(AND(O107&gt;0,SUMIFS('Exits'!$J$9:$J$608,'Exits'!$B$9:$B$608,'Trades'!A107)=O107),ROUND(SUMIFS('Exits'!$F$9:$F$608,'Exits'!$B$9:$B$608,'Trades'!A107),2),"b.d.")))</x:f>
      </x:c>
      <x:c r="G107" s="30" t="str">
        <x:f>IF(P107=0,"",IF(K107&lt;&gt;1,"b.d.",IF('Trades'!J107="NET",'Trades'!L107,ROUND(F107-'Trades'!M107-'Trades'!N107+'Trades'!O107,2))))</x:f>
      </x:c>
      <x:c r="H107" s="31" t="str">
        <x:f>IF(P107=0,"",IF(N107=1,G107/'Trades'!P107,"b.d."))</x:f>
      </x:c>
      <x:c r="I107" s="33" t="str">
        <x:f>IF(P107=0,"",IF(K107&lt;&gt;1,"Pozycja niezamknięta",IF(NOT(ISNUMBER('Trades'!P107)),"Brak lub błędne ryzyko: dodatnie, ≤ 1 000 000 000, do 2 miejsc po przecinku.",IF(OR('Trades'!P107&lt;=0,'Trades'!P107&gt;1000000000,ROUND('Trades'!P107,2)&lt;&gt;'Trades'!P107),"Brak lub błędne ryzyko: dodatnie, ≤ 1 000 000 000, do 2 miejsc po przecinku.",IF(AND('Trades'!Q107&lt;&gt;"PRICE",'Trades'!Q107&lt;&gt;"ALL_IN"),"Wybierz PRICE lub ALL_IN",IF('Trades'!Q107&lt;&gt;'Summary'!$K$4,"Wybrano inną podstawę","Zapisane"))))))</x:f>
      </x:c>
      <x:c r="J107" s="33" t="str">
        <x:f>IF(P107=0,"",IF('Summary'!$H$6="Sprawdź daty filtra","Sprawdź daty filtra",IF(L107=1,"Uwzględniona",IF(K107=1,"Poza okresem","Nieuwzględniona"))))</x:f>
      </x:c>
      <x:c r="K107" s="29" t="n">
        <x:f>IF(P107=0,0,IF('Trades'!I107="UNSUPPORTED",4,IF(C107&lt;&gt;"",3,IF('Trades'!I107="OPEN",2,1))))</x:f>
        <x:v>0</x:v>
      </x:c>
      <x:c r="L107" s="29" t="n">
        <x:f>IF(OR(K107&lt;&gt;1,'Summary'!$H$6="Sprawdź daty filtra"),0,IF(AND(OR('Summary'!$B$6="",E107&gt;='Summary'!$B$6),OR('Summary'!$E$6="",E107&lt;'Summary'!$E$6+1)),1,0))</x:f>
        <x:v>0</x:v>
      </x:c>
      <x:c r="M107" s="29" t="n">
        <x:f>IF(AND(L107=1,N107=1,'Trades'!Q107='Summary'!$K$4),1,0)</x:f>
        <x:v>0</x:v>
      </x:c>
      <x:c r="N107" s="29" t="n">
        <x:f>IF(K107&lt;&gt;1,0,IF(NOT(ISNUMBER('Trades'!P107)),0,IF(AND('Trades'!P107&gt;0,'Trades'!P107&lt;=1000000000,ROUND('Trades'!P107,2)='Trades'!P107,OR('Trades'!Q107="PRICE",'Trades'!Q107="ALL_IN")),1,0)))</x:f>
        <x:v>0</x:v>
      </x:c>
      <x:c r="O107" s="29" t="n">
        <x:f>IF(P107=0,0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0,COUNTIFS('Exits'!$B$9:$B$608,'Trades'!A107,'Exits'!$K$9:$K$608,1)))</x:f>
        <x:v>0</x:v>
      </x:c>
      <x:c r="P107" s="29" t="n">
        <x:f>IF(COUNTA('Trades'!A107:I107,'Trades'!K107:T107)=0,0,1)</x:f>
        <x:v>0</x:v>
      </x:c>
    </x:row>
    <x:row r="108" ht="52" customHeight="1">
      <x:c r="A108" s="29" t="str">
        <x:f>IF(P108=0,"",IF('Trades'!A108="","[Trades "&amp;ROW()&amp;"]",'Trades'!A108))</x:f>
      </x:c>
      <x:c r="B108" s="33" t="str">
        <x:f>IF(K108=0,"",CHOOSE(K108,"Zamknięta","Otwarta","Niepełna / błędna","Nieobsługiwana"))</x:f>
      </x:c>
      <x:c r="C108" s="33" t="str">
        <x:f>IF(P108=0,"",IF('Trades'!I108="UNSUPPORTED","Dobieranie / odwrócenia nie są obsługiwane",IF('Trades'!A108="","Podaj ID transakcji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ID: tekst zaczynający się od A–Z, do 64 znaków; bez *, ?, ~, =, &lt; i &gt;. Przykład: T-001.",IF(COUNTIFS('Trades'!$A$9:$A$208,'Trades'!A108)&lt;&gt;1,"ID transakcji się powtarza",IF('Trades'!B108="","Podaj instrument",IF(AND('Trades'!C108&lt;&gt;"LONG",'Trades'!C108&lt;&gt;"SHORT"),"Wybierz LONG lub SHORT",IF(NOT(ISNUMBER('Trades'!D108)),"Podaj prawidłowy czas otwarcia",IF(OR('Trades'!D108&lt;1,'Trades'!D108&gt;2958465),"Podaj prawidłowy czas otwarcia",IF(NOT(ISNUMBER('Trades'!E108)),"Podaj dodatnią początkową ilość",IF(OR('Trades'!E108&lt;=0,'Trades'!E108&gt;1000000,ROUND('Trades'!E108,8)&lt;&gt;'Trades'!E108),"Podaj dodatnią początkową ilość",IF('Trades'!F108="","Podaj jednostkę ilości",IF(AND('Trades'!I108&lt;&gt;"OPEN",'Trades'!I108&lt;&gt;"CLOSED"),"Wybierz OPEN lub CLOSED",IF(AND('Trades'!J108&lt;&gt;"NET",'Trades'!J108&lt;&gt;"GROSS"),"Wybierz NET lub GROSS",IF(COUNTIFS('Exits'!$B$9:$B$608,'Trades'!A108,'Exits'!$G$9:$G$608,-1)&gt;0,"Sprawdź powiązane wyjścia",IF(D108&gt;'Trades'!E108,"Zamknięta ilość przekracza początkową",IF(AND('Trades'!I108="OPEN",D108='Trades'!E108),"OPEN jest sprzeczne z zerową pozostałą ilością",IF('Trades'!I108="OPEN","",IF(O108=0,"Dodaj wyjście w Exits",IF(D108&lt;&gt;'Trades'!E108,"CLOSED wymaga zamknięcia całej ilości",IF(AND('Trades'!J108="NET",NOT(ISNUMBER('Trades'!L108))),"Podaj uzgodnione netto całej pozycji",IF(AND('Trades'!J108="NET",'Trades'!K108&lt;&gt;"YES"),"Potwierdź netto całej pozycji",IF(IF('Trades'!J108="NET",IF('Trades'!M108="",FALSE,IF(NOT(ISNUMBER('Trades'!M108)),TRUE,OR('Trades'!M108&lt;0,'Trades'!M108&gt;1000000000,ROUND('Trades'!M108,2)&lt;&gt;'Trades'!M108))),FALSE),"Kwoty: do 2 miejsc po przecinku; wartość bezwzględna wpisu ≤ 1 000 000 000.",IF(IF('Trades'!J108="NET",IF('Trades'!N108="",FALSE,IF(NOT(ISNUMBER('Trades'!N108)),TRUE,OR('Trades'!N108&lt;0,'Trades'!N108&gt;1000000000,ROUND('Trades'!N108,2)&lt;&gt;'Trades'!N108))),FALSE),"Kwoty: do 2 miejsc po przecinku; wartość bezwzględna wpisu ≤ 1 000 000 000.",IF(IF('Trades'!J108="NET",IF('Trades'!O108="",FALSE,IF(NOT(ISNUMBER('Trades'!O108)),TRUE,OR(ABS('Trades'!O108)&gt;1000000000,ROUND('Trades'!O108,2)&lt;&gt;'Trades'!O108))),FALSE),"Kwoty: do 2 miejsc po przecinku; wartość bezwzględna wpisu ≤ 1 000 000 000.",IF(AND('Trades'!J108="GROSS",NOT(ISNUMBER('Trades'!M108))),"Podaj prowizję, także zero",IF(AND('Trades'!J108="GROSS",'Trades'!M108&lt;0),"Prowizja nie może być ujemna",IF(AND('Trades'!J108="GROSS",NOT(ISNUMBER('Trades'!N108))),"Podaj pozostałe opłaty, także zero",IF(AND('Trades'!J108="GROSS",'Trades'!N108&lt;0),"Opłaty nie mogą być ujemne",IF(AND('Trades'!J108="GROSS",NOT(ISNUMBER('Trades'!O108))),"Podaj finansowanie ze znakiem, także zero",IF(AND('Trades'!J108="GROSS",NOT(ISNUMBER(F108))),"Podaj P&amp;L brutto każdego wyjścia",IF(IF('Trades'!J108="NET",OR(ABS('Trades'!L108)&gt;1000000000,ROUND('Trades'!L108,2)&lt;&gt;'Trades'!L108),FALSE),"Kwoty: do 2 miejsc po przecinku; wartość bezwzględna wpisu ≤ 1 000 000 000.",IF(IF('Trades'!J108="GROSS",OR(ABS('Trades'!M108)&gt;1000000000,ABS('Trades'!N108)&gt;1000000000,ABS('Trades'!O108)&gt;1000000000,ROUND('Trades'!M108,2)&lt;&gt;'Trades'!M108,ROUND('Trades'!N108,2)&lt;&gt;'Trades'!N108,ROUND('Trades'!O108,2)&lt;&gt;'Trades'!O108),FALSE),"Kwoty: do 2 miejsc po przecinku; wartość bezwzględna wpisu ≤ 1 000 000 000.",IF(AND('Trades'!G108&lt;&gt;"",OR(NOT(ISNUMBER('Trades'!G108)),'Trades'!G108&lt;=0)),"Podaj dodatnią cenę lub pozostaw puste",IF(AND('Trades'!H108&lt;&gt;"",OR(NOT(ISNUMBER('Trades'!H108)),'Trades'!H108&lt;=0)),"Podaj dodatnią cenę lub pozostaw puste","")))))))))))))))))))))))))))))))))))</x:f>
      </x:c>
      <x:c r="D108" s="31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b.d.",ROUND(SUMIFS('Exits'!$I$9:$I$608,'Exits'!$B$9:$B$608,'Trades'!A108),8)))</x:f>
      </x:c>
      <x:c r="E108" s="32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b.d.",IF(OR(O108=0,COUNTIFS('Exits'!$B$9:$B$608,'Trades'!A108,'Exits'!$G$9:$G$608,-1)&gt;0),"b.d.",_xlfn.MAXIFS('Exits'!$C$9:$C$608,'Exits'!$B$9:$B$608,'Trades'!A108))))</x:f>
      </x:c>
      <x:c r="F108" s="30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b.d.",IF(AND(O108&gt;0,SUMIFS('Exits'!$J$9:$J$608,'Exits'!$B$9:$B$608,'Trades'!A108)=O108),ROUND(SUMIFS('Exits'!$F$9:$F$608,'Exits'!$B$9:$B$608,'Trades'!A108),2),"b.d.")))</x:f>
      </x:c>
      <x:c r="G108" s="30" t="str">
        <x:f>IF(P108=0,"",IF(K108&lt;&gt;1,"b.d.",IF('Trades'!J108="NET",'Trades'!L108,ROUND(F108-'Trades'!M108-'Trades'!N108+'Trades'!O108,2))))</x:f>
      </x:c>
      <x:c r="H108" s="31" t="str">
        <x:f>IF(P108=0,"",IF(N108=1,G108/'Trades'!P108,"b.d."))</x:f>
      </x:c>
      <x:c r="I108" s="33" t="str">
        <x:f>IF(P108=0,"",IF(K108&lt;&gt;1,"Pozycja niezamknięta",IF(NOT(ISNUMBER('Trades'!P108)),"Brak lub błędne ryzyko: dodatnie, ≤ 1 000 000 000, do 2 miejsc po przecinku.",IF(OR('Trades'!P108&lt;=0,'Trades'!P108&gt;1000000000,ROUND('Trades'!P108,2)&lt;&gt;'Trades'!P108),"Brak lub błędne ryzyko: dodatnie, ≤ 1 000 000 000, do 2 miejsc po przecinku.",IF(AND('Trades'!Q108&lt;&gt;"PRICE",'Trades'!Q108&lt;&gt;"ALL_IN"),"Wybierz PRICE lub ALL_IN",IF('Trades'!Q108&lt;&gt;'Summary'!$K$4,"Wybrano inną podstawę","Zapisane"))))))</x:f>
      </x:c>
      <x:c r="J108" s="33" t="str">
        <x:f>IF(P108=0,"",IF('Summary'!$H$6="Sprawdź daty filtra","Sprawdź daty filtra",IF(L108=1,"Uwzględniona",IF(K108=1,"Poza okresem","Nieuwzględniona"))))</x:f>
      </x:c>
      <x:c r="K108" s="29" t="n">
        <x:f>IF(P108=0,0,IF('Trades'!I108="UNSUPPORTED",4,IF(C108&lt;&gt;"",3,IF('Trades'!I108="OPEN",2,1))))</x:f>
        <x:v>0</x:v>
      </x:c>
      <x:c r="L108" s="29" t="n">
        <x:f>IF(OR(K108&lt;&gt;1,'Summary'!$H$6="Sprawdź daty filtra"),0,IF(AND(OR('Summary'!$B$6="",E108&gt;='Summary'!$B$6),OR('Summary'!$E$6="",E108&lt;'Summary'!$E$6+1)),1,0))</x:f>
        <x:v>0</x:v>
      </x:c>
      <x:c r="M108" s="29" t="n">
        <x:f>IF(AND(L108=1,N108=1,'Trades'!Q108='Summary'!$K$4),1,0)</x:f>
        <x:v>0</x:v>
      </x:c>
      <x:c r="N108" s="29" t="n">
        <x:f>IF(K108&lt;&gt;1,0,IF(NOT(ISNUMBER('Trades'!P108)),0,IF(AND('Trades'!P108&gt;0,'Trades'!P108&lt;=1000000000,ROUND('Trades'!P108,2)='Trades'!P108,OR('Trades'!Q108="PRICE",'Trades'!Q108="ALL_IN")),1,0)))</x:f>
        <x:v>0</x:v>
      </x:c>
      <x:c r="O108" s="29" t="n">
        <x:f>IF(P108=0,0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0,COUNTIFS('Exits'!$B$9:$B$608,'Trades'!A108,'Exits'!$K$9:$K$608,1)))</x:f>
        <x:v>0</x:v>
      </x:c>
      <x:c r="P108" s="29" t="n">
        <x:f>IF(COUNTA('Trades'!A108:I108,'Trades'!K108:T108)=0,0,1)</x:f>
        <x:v>0</x:v>
      </x:c>
    </x:row>
    <x:row r="109" ht="52" customHeight="1">
      <x:c r="A109" s="29" t="str">
        <x:f>IF(P109=0,"",IF('Trades'!A109="","[Trades "&amp;ROW()&amp;"]",'Trades'!A109))</x:f>
      </x:c>
      <x:c r="B109" s="33" t="str">
        <x:f>IF(K109=0,"",CHOOSE(K109,"Zamknięta","Otwarta","Niepełna / błędna","Nieobsługiwana"))</x:f>
      </x:c>
      <x:c r="C109" s="33" t="str">
        <x:f>IF(P109=0,"",IF('Trades'!I109="UNSUPPORTED","Dobieranie / odwrócenia nie są obsługiwane",IF('Trades'!A109="","Podaj ID transakcji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ID: tekst zaczynający się od A–Z, do 64 znaków; bez *, ?, ~, =, &lt; i &gt;. Przykład: T-001.",IF(COUNTIFS('Trades'!$A$9:$A$208,'Trades'!A109)&lt;&gt;1,"ID transakcji się powtarza",IF('Trades'!B109="","Podaj instrument",IF(AND('Trades'!C109&lt;&gt;"LONG",'Trades'!C109&lt;&gt;"SHORT"),"Wybierz LONG lub SHORT",IF(NOT(ISNUMBER('Trades'!D109)),"Podaj prawidłowy czas otwarcia",IF(OR('Trades'!D109&lt;1,'Trades'!D109&gt;2958465),"Podaj prawidłowy czas otwarcia",IF(NOT(ISNUMBER('Trades'!E109)),"Podaj dodatnią początkową ilość",IF(OR('Trades'!E109&lt;=0,'Trades'!E109&gt;1000000,ROUND('Trades'!E109,8)&lt;&gt;'Trades'!E109),"Podaj dodatnią początkową ilość",IF('Trades'!F109="","Podaj jednostkę ilości",IF(AND('Trades'!I109&lt;&gt;"OPEN",'Trades'!I109&lt;&gt;"CLOSED"),"Wybierz OPEN lub CLOSED",IF(AND('Trades'!J109&lt;&gt;"NET",'Trades'!J109&lt;&gt;"GROSS"),"Wybierz NET lub GROSS",IF(COUNTIFS('Exits'!$B$9:$B$608,'Trades'!A109,'Exits'!$G$9:$G$608,-1)&gt;0,"Sprawdź powiązane wyjścia",IF(D109&gt;'Trades'!E109,"Zamknięta ilość przekracza początkową",IF(AND('Trades'!I109="OPEN",D109='Trades'!E109),"OPEN jest sprzeczne z zerową pozostałą ilością",IF('Trades'!I109="OPEN","",IF(O109=0,"Dodaj wyjście w Exits",IF(D109&lt;&gt;'Trades'!E109,"CLOSED wymaga zamknięcia całej ilości",IF(AND('Trades'!J109="NET",NOT(ISNUMBER('Trades'!L109))),"Podaj uzgodnione netto całej pozycji",IF(AND('Trades'!J109="NET",'Trades'!K109&lt;&gt;"YES"),"Potwierdź netto całej pozycji",IF(IF('Trades'!J109="NET",IF('Trades'!M109="",FALSE,IF(NOT(ISNUMBER('Trades'!M109)),TRUE,OR('Trades'!M109&lt;0,'Trades'!M109&gt;1000000000,ROUND('Trades'!M109,2)&lt;&gt;'Trades'!M109))),FALSE),"Kwoty: do 2 miejsc po przecinku; wartość bezwzględna wpisu ≤ 1 000 000 000.",IF(IF('Trades'!J109="NET",IF('Trades'!N109="",FALSE,IF(NOT(ISNUMBER('Trades'!N109)),TRUE,OR('Trades'!N109&lt;0,'Trades'!N109&gt;1000000000,ROUND('Trades'!N109,2)&lt;&gt;'Trades'!N109))),FALSE),"Kwoty: do 2 miejsc po przecinku; wartość bezwzględna wpisu ≤ 1 000 000 000.",IF(IF('Trades'!J109="NET",IF('Trades'!O109="",FALSE,IF(NOT(ISNUMBER('Trades'!O109)),TRUE,OR(ABS('Trades'!O109)&gt;1000000000,ROUND('Trades'!O109,2)&lt;&gt;'Trades'!O109))),FALSE),"Kwoty: do 2 miejsc po przecinku; wartość bezwzględna wpisu ≤ 1 000 000 000.",IF(AND('Trades'!J109="GROSS",NOT(ISNUMBER('Trades'!M109))),"Podaj prowizję, także zero",IF(AND('Trades'!J109="GROSS",'Trades'!M109&lt;0),"Prowizja nie może być ujemna",IF(AND('Trades'!J109="GROSS",NOT(ISNUMBER('Trades'!N109))),"Podaj pozostałe opłaty, także zero",IF(AND('Trades'!J109="GROSS",'Trades'!N109&lt;0),"Opłaty nie mogą być ujemne",IF(AND('Trades'!J109="GROSS",NOT(ISNUMBER('Trades'!O109))),"Podaj finansowanie ze znakiem, także zero",IF(AND('Trades'!J109="GROSS",NOT(ISNUMBER(F109))),"Podaj P&amp;L brutto każdego wyjścia",IF(IF('Trades'!J109="NET",OR(ABS('Trades'!L109)&gt;1000000000,ROUND('Trades'!L109,2)&lt;&gt;'Trades'!L109),FALSE),"Kwoty: do 2 miejsc po przecinku; wartość bezwzględna wpisu ≤ 1 000 000 000.",IF(IF('Trades'!J109="GROSS",OR(ABS('Trades'!M109)&gt;1000000000,ABS('Trades'!N109)&gt;1000000000,ABS('Trades'!O109)&gt;1000000000,ROUND('Trades'!M109,2)&lt;&gt;'Trades'!M109,ROUND('Trades'!N109,2)&lt;&gt;'Trades'!N109,ROUND('Trades'!O109,2)&lt;&gt;'Trades'!O109),FALSE),"Kwoty: do 2 miejsc po przecinku; wartość bezwzględna wpisu ≤ 1 000 000 000.",IF(AND('Trades'!G109&lt;&gt;"",OR(NOT(ISNUMBER('Trades'!G109)),'Trades'!G109&lt;=0)),"Podaj dodatnią cenę lub pozostaw puste",IF(AND('Trades'!H109&lt;&gt;"",OR(NOT(ISNUMBER('Trades'!H109)),'Trades'!H109&lt;=0)),"Podaj dodatnią cenę lub pozostaw puste","")))))))))))))))))))))))))))))))))))</x:f>
      </x:c>
      <x:c r="D109" s="31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b.d.",ROUND(SUMIFS('Exits'!$I$9:$I$608,'Exits'!$B$9:$B$608,'Trades'!A109),8)))</x:f>
      </x:c>
      <x:c r="E109" s="32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b.d.",IF(OR(O109=0,COUNTIFS('Exits'!$B$9:$B$608,'Trades'!A109,'Exits'!$G$9:$G$608,-1)&gt;0),"b.d.",_xlfn.MAXIFS('Exits'!$C$9:$C$608,'Exits'!$B$9:$B$608,'Trades'!A109))))</x:f>
      </x:c>
      <x:c r="F109" s="30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b.d.",IF(AND(O109&gt;0,SUMIFS('Exits'!$J$9:$J$608,'Exits'!$B$9:$B$608,'Trades'!A109)=O109),ROUND(SUMIFS('Exits'!$F$9:$F$608,'Exits'!$B$9:$B$608,'Trades'!A109),2),"b.d.")))</x:f>
      </x:c>
      <x:c r="G109" s="30" t="str">
        <x:f>IF(P109=0,"",IF(K109&lt;&gt;1,"b.d.",IF('Trades'!J109="NET",'Trades'!L109,ROUND(F109-'Trades'!M109-'Trades'!N109+'Trades'!O109,2))))</x:f>
      </x:c>
      <x:c r="H109" s="31" t="str">
        <x:f>IF(P109=0,"",IF(N109=1,G109/'Trades'!P109,"b.d."))</x:f>
      </x:c>
      <x:c r="I109" s="33" t="str">
        <x:f>IF(P109=0,"",IF(K109&lt;&gt;1,"Pozycja niezamknięta",IF(NOT(ISNUMBER('Trades'!P109)),"Brak lub błędne ryzyko: dodatnie, ≤ 1 000 000 000, do 2 miejsc po przecinku.",IF(OR('Trades'!P109&lt;=0,'Trades'!P109&gt;1000000000,ROUND('Trades'!P109,2)&lt;&gt;'Trades'!P109),"Brak lub błędne ryzyko: dodatnie, ≤ 1 000 000 000, do 2 miejsc po przecinku.",IF(AND('Trades'!Q109&lt;&gt;"PRICE",'Trades'!Q109&lt;&gt;"ALL_IN"),"Wybierz PRICE lub ALL_IN",IF('Trades'!Q109&lt;&gt;'Summary'!$K$4,"Wybrano inną podstawę","Zapisane"))))))</x:f>
      </x:c>
      <x:c r="J109" s="33" t="str">
        <x:f>IF(P109=0,"",IF('Summary'!$H$6="Sprawdź daty filtra","Sprawdź daty filtra",IF(L109=1,"Uwzględniona",IF(K109=1,"Poza okresem","Nieuwzględniona"))))</x:f>
      </x:c>
      <x:c r="K109" s="29" t="n">
        <x:f>IF(P109=0,0,IF('Trades'!I109="UNSUPPORTED",4,IF(C109&lt;&gt;"",3,IF('Trades'!I109="OPEN",2,1))))</x:f>
        <x:v>0</x:v>
      </x:c>
      <x:c r="L109" s="29" t="n">
        <x:f>IF(OR(K109&lt;&gt;1,'Summary'!$H$6="Sprawdź daty filtra"),0,IF(AND(OR('Summary'!$B$6="",E109&gt;='Summary'!$B$6),OR('Summary'!$E$6="",E109&lt;'Summary'!$E$6+1)),1,0))</x:f>
        <x:v>0</x:v>
      </x:c>
      <x:c r="M109" s="29" t="n">
        <x:f>IF(AND(L109=1,N109=1,'Trades'!Q109='Summary'!$K$4),1,0)</x:f>
        <x:v>0</x:v>
      </x:c>
      <x:c r="N109" s="29" t="n">
        <x:f>IF(K109&lt;&gt;1,0,IF(NOT(ISNUMBER('Trades'!P109)),0,IF(AND('Trades'!P109&gt;0,'Trades'!P109&lt;=1000000000,ROUND('Trades'!P109,2)='Trades'!P109,OR('Trades'!Q109="PRICE",'Trades'!Q109="ALL_IN")),1,0)))</x:f>
        <x:v>0</x:v>
      </x:c>
      <x:c r="O109" s="29" t="n">
        <x:f>IF(P109=0,0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0,COUNTIFS('Exits'!$B$9:$B$608,'Trades'!A109,'Exits'!$K$9:$K$608,1)))</x:f>
        <x:v>0</x:v>
      </x:c>
      <x:c r="P109" s="29" t="n">
        <x:f>IF(COUNTA('Trades'!A109:I109,'Trades'!K109:T109)=0,0,1)</x:f>
        <x:v>0</x:v>
      </x:c>
    </x:row>
    <x:row r="110" ht="52" customHeight="1">
      <x:c r="A110" s="29" t="str">
        <x:f>IF(P110=0,"",IF('Trades'!A110="","[Trades "&amp;ROW()&amp;"]",'Trades'!A110))</x:f>
      </x:c>
      <x:c r="B110" s="33" t="str">
        <x:f>IF(K110=0,"",CHOOSE(K110,"Zamknięta","Otwarta","Niepełna / błędna","Nieobsługiwana"))</x:f>
      </x:c>
      <x:c r="C110" s="33" t="str">
        <x:f>IF(P110=0,"",IF('Trades'!I110="UNSUPPORTED","Dobieranie / odwrócenia nie są obsługiwane",IF('Trades'!A110="","Podaj ID transakcji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ID: tekst zaczynający się od A–Z, do 64 znaków; bez *, ?, ~, =, &lt; i &gt;. Przykład: T-001.",IF(COUNTIFS('Trades'!$A$9:$A$208,'Trades'!A110)&lt;&gt;1,"ID transakcji się powtarza",IF('Trades'!B110="","Podaj instrument",IF(AND('Trades'!C110&lt;&gt;"LONG",'Trades'!C110&lt;&gt;"SHORT"),"Wybierz LONG lub SHORT",IF(NOT(ISNUMBER('Trades'!D110)),"Podaj prawidłowy czas otwarcia",IF(OR('Trades'!D110&lt;1,'Trades'!D110&gt;2958465),"Podaj prawidłowy czas otwarcia",IF(NOT(ISNUMBER('Trades'!E110)),"Podaj dodatnią początkową ilość",IF(OR('Trades'!E110&lt;=0,'Trades'!E110&gt;1000000,ROUND('Trades'!E110,8)&lt;&gt;'Trades'!E110),"Podaj dodatnią początkową ilość",IF('Trades'!F110="","Podaj jednostkę ilości",IF(AND('Trades'!I110&lt;&gt;"OPEN",'Trades'!I110&lt;&gt;"CLOSED"),"Wybierz OPEN lub CLOSED",IF(AND('Trades'!J110&lt;&gt;"NET",'Trades'!J110&lt;&gt;"GROSS"),"Wybierz NET lub GROSS",IF(COUNTIFS('Exits'!$B$9:$B$608,'Trades'!A110,'Exits'!$G$9:$G$608,-1)&gt;0,"Sprawdź powiązane wyjścia",IF(D110&gt;'Trades'!E110,"Zamknięta ilość przekracza początkową",IF(AND('Trades'!I110="OPEN",D110='Trades'!E110),"OPEN jest sprzeczne z zerową pozostałą ilością",IF('Trades'!I110="OPEN","",IF(O110=0,"Dodaj wyjście w Exits",IF(D110&lt;&gt;'Trades'!E110,"CLOSED wymaga zamknięcia całej ilości",IF(AND('Trades'!J110="NET",NOT(ISNUMBER('Trades'!L110))),"Podaj uzgodnione netto całej pozycji",IF(AND('Trades'!J110="NET",'Trades'!K110&lt;&gt;"YES"),"Potwierdź netto całej pozycji",IF(IF('Trades'!J110="NET",IF('Trades'!M110="",FALSE,IF(NOT(ISNUMBER('Trades'!M110)),TRUE,OR('Trades'!M110&lt;0,'Trades'!M110&gt;1000000000,ROUND('Trades'!M110,2)&lt;&gt;'Trades'!M110))),FALSE),"Kwoty: do 2 miejsc po przecinku; wartość bezwzględna wpisu ≤ 1 000 000 000.",IF(IF('Trades'!J110="NET",IF('Trades'!N110="",FALSE,IF(NOT(ISNUMBER('Trades'!N110)),TRUE,OR('Trades'!N110&lt;0,'Trades'!N110&gt;1000000000,ROUND('Trades'!N110,2)&lt;&gt;'Trades'!N110))),FALSE),"Kwoty: do 2 miejsc po przecinku; wartość bezwzględna wpisu ≤ 1 000 000 000.",IF(IF('Trades'!J110="NET",IF('Trades'!O110="",FALSE,IF(NOT(ISNUMBER('Trades'!O110)),TRUE,OR(ABS('Trades'!O110)&gt;1000000000,ROUND('Trades'!O110,2)&lt;&gt;'Trades'!O110))),FALSE),"Kwoty: do 2 miejsc po przecinku; wartość bezwzględna wpisu ≤ 1 000 000 000.",IF(AND('Trades'!J110="GROSS",NOT(ISNUMBER('Trades'!M110))),"Podaj prowizję, także zero",IF(AND('Trades'!J110="GROSS",'Trades'!M110&lt;0),"Prowizja nie może być ujemna",IF(AND('Trades'!J110="GROSS",NOT(ISNUMBER('Trades'!N110))),"Podaj pozostałe opłaty, także zero",IF(AND('Trades'!J110="GROSS",'Trades'!N110&lt;0),"Opłaty nie mogą być ujemne",IF(AND('Trades'!J110="GROSS",NOT(ISNUMBER('Trades'!O110))),"Podaj finansowanie ze znakiem, także zero",IF(AND('Trades'!J110="GROSS",NOT(ISNUMBER(F110))),"Podaj P&amp;L brutto każdego wyjścia",IF(IF('Trades'!J110="NET",OR(ABS('Trades'!L110)&gt;1000000000,ROUND('Trades'!L110,2)&lt;&gt;'Trades'!L110),FALSE),"Kwoty: do 2 miejsc po przecinku; wartość bezwzględna wpisu ≤ 1 000 000 000.",IF(IF('Trades'!J110="GROSS",OR(ABS('Trades'!M110)&gt;1000000000,ABS('Trades'!N110)&gt;1000000000,ABS('Trades'!O110)&gt;1000000000,ROUND('Trades'!M110,2)&lt;&gt;'Trades'!M110,ROUND('Trades'!N110,2)&lt;&gt;'Trades'!N110,ROUND('Trades'!O110,2)&lt;&gt;'Trades'!O110),FALSE),"Kwoty: do 2 miejsc po przecinku; wartość bezwzględna wpisu ≤ 1 000 000 000.",IF(AND('Trades'!G110&lt;&gt;"",OR(NOT(ISNUMBER('Trades'!G110)),'Trades'!G110&lt;=0)),"Podaj dodatnią cenę lub pozostaw puste",IF(AND('Trades'!H110&lt;&gt;"",OR(NOT(ISNUMBER('Trades'!H110)),'Trades'!H110&lt;=0)),"Podaj dodatnią cenę lub pozostaw puste","")))))))))))))))))))))))))))))))))))</x:f>
      </x:c>
      <x:c r="D110" s="31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b.d.",ROUND(SUMIFS('Exits'!$I$9:$I$608,'Exits'!$B$9:$B$608,'Trades'!A110),8)))</x:f>
      </x:c>
      <x:c r="E110" s="32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b.d.",IF(OR(O110=0,COUNTIFS('Exits'!$B$9:$B$608,'Trades'!A110,'Exits'!$G$9:$G$608,-1)&gt;0),"b.d.",_xlfn.MAXIFS('Exits'!$C$9:$C$608,'Exits'!$B$9:$B$608,'Trades'!A110))))</x:f>
      </x:c>
      <x:c r="F110" s="30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b.d.",IF(AND(O110&gt;0,SUMIFS('Exits'!$J$9:$J$608,'Exits'!$B$9:$B$608,'Trades'!A110)=O110),ROUND(SUMIFS('Exits'!$F$9:$F$608,'Exits'!$B$9:$B$608,'Trades'!A110),2),"b.d.")))</x:f>
      </x:c>
      <x:c r="G110" s="30" t="str">
        <x:f>IF(P110=0,"",IF(K110&lt;&gt;1,"b.d.",IF('Trades'!J110="NET",'Trades'!L110,ROUND(F110-'Trades'!M110-'Trades'!N110+'Trades'!O110,2))))</x:f>
      </x:c>
      <x:c r="H110" s="31" t="str">
        <x:f>IF(P110=0,"",IF(N110=1,G110/'Trades'!P110,"b.d."))</x:f>
      </x:c>
      <x:c r="I110" s="33" t="str">
        <x:f>IF(P110=0,"",IF(K110&lt;&gt;1,"Pozycja niezamknięta",IF(NOT(ISNUMBER('Trades'!P110)),"Brak lub błędne ryzyko: dodatnie, ≤ 1 000 000 000, do 2 miejsc po przecinku.",IF(OR('Trades'!P110&lt;=0,'Trades'!P110&gt;1000000000,ROUND('Trades'!P110,2)&lt;&gt;'Trades'!P110),"Brak lub błędne ryzyko: dodatnie, ≤ 1 000 000 000, do 2 miejsc po przecinku.",IF(AND('Trades'!Q110&lt;&gt;"PRICE",'Trades'!Q110&lt;&gt;"ALL_IN"),"Wybierz PRICE lub ALL_IN",IF('Trades'!Q110&lt;&gt;'Summary'!$K$4,"Wybrano inną podstawę","Zapisane"))))))</x:f>
      </x:c>
      <x:c r="J110" s="33" t="str">
        <x:f>IF(P110=0,"",IF('Summary'!$H$6="Sprawdź daty filtra","Sprawdź daty filtra",IF(L110=1,"Uwzględniona",IF(K110=1,"Poza okresem","Nieuwzględniona"))))</x:f>
      </x:c>
      <x:c r="K110" s="29" t="n">
        <x:f>IF(P110=0,0,IF('Trades'!I110="UNSUPPORTED",4,IF(C110&lt;&gt;"",3,IF('Trades'!I110="OPEN",2,1))))</x:f>
        <x:v>0</x:v>
      </x:c>
      <x:c r="L110" s="29" t="n">
        <x:f>IF(OR(K110&lt;&gt;1,'Summary'!$H$6="Sprawdź daty filtra"),0,IF(AND(OR('Summary'!$B$6="",E110&gt;='Summary'!$B$6),OR('Summary'!$E$6="",E110&lt;'Summary'!$E$6+1)),1,0))</x:f>
        <x:v>0</x:v>
      </x:c>
      <x:c r="M110" s="29" t="n">
        <x:f>IF(AND(L110=1,N110=1,'Trades'!Q110='Summary'!$K$4),1,0)</x:f>
        <x:v>0</x:v>
      </x:c>
      <x:c r="N110" s="29" t="n">
        <x:f>IF(K110&lt;&gt;1,0,IF(NOT(ISNUMBER('Trades'!P110)),0,IF(AND('Trades'!P110&gt;0,'Trades'!P110&lt;=1000000000,ROUND('Trades'!P110,2)='Trades'!P110,OR('Trades'!Q110="PRICE",'Trades'!Q110="ALL_IN")),1,0)))</x:f>
        <x:v>0</x:v>
      </x:c>
      <x:c r="O110" s="29" t="n">
        <x:f>IF(P110=0,0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0,COUNTIFS('Exits'!$B$9:$B$608,'Trades'!A110,'Exits'!$K$9:$K$608,1)))</x:f>
        <x:v>0</x:v>
      </x:c>
      <x:c r="P110" s="29" t="n">
        <x:f>IF(COUNTA('Trades'!A110:I110,'Trades'!K110:T110)=0,0,1)</x:f>
        <x:v>0</x:v>
      </x:c>
    </x:row>
    <x:row r="111" ht="52" customHeight="1">
      <x:c r="A111" s="29" t="str">
        <x:f>IF(P111=0,"",IF('Trades'!A111="","[Trades "&amp;ROW()&amp;"]",'Trades'!A111))</x:f>
      </x:c>
      <x:c r="B111" s="33" t="str">
        <x:f>IF(K111=0,"",CHOOSE(K111,"Zamknięta","Otwarta","Niepełna / błędna","Nieobsługiwana"))</x:f>
      </x:c>
      <x:c r="C111" s="33" t="str">
        <x:f>IF(P111=0,"",IF('Trades'!I111="UNSUPPORTED","Dobieranie / odwrócenia nie są obsługiwane",IF('Trades'!A111="","Podaj ID transakcji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ID: tekst zaczynający się od A–Z, do 64 znaków; bez *, ?, ~, =, &lt; i &gt;. Przykład: T-001.",IF(COUNTIFS('Trades'!$A$9:$A$208,'Trades'!A111)&lt;&gt;1,"ID transakcji się powtarza",IF('Trades'!B111="","Podaj instrument",IF(AND('Trades'!C111&lt;&gt;"LONG",'Trades'!C111&lt;&gt;"SHORT"),"Wybierz LONG lub SHORT",IF(NOT(ISNUMBER('Trades'!D111)),"Podaj prawidłowy czas otwarcia",IF(OR('Trades'!D111&lt;1,'Trades'!D111&gt;2958465),"Podaj prawidłowy czas otwarcia",IF(NOT(ISNUMBER('Trades'!E111)),"Podaj dodatnią początkową ilość",IF(OR('Trades'!E111&lt;=0,'Trades'!E111&gt;1000000,ROUND('Trades'!E111,8)&lt;&gt;'Trades'!E111),"Podaj dodatnią początkową ilość",IF('Trades'!F111="","Podaj jednostkę ilości",IF(AND('Trades'!I111&lt;&gt;"OPEN",'Trades'!I111&lt;&gt;"CLOSED"),"Wybierz OPEN lub CLOSED",IF(AND('Trades'!J111&lt;&gt;"NET",'Trades'!J111&lt;&gt;"GROSS"),"Wybierz NET lub GROSS",IF(COUNTIFS('Exits'!$B$9:$B$608,'Trades'!A111,'Exits'!$G$9:$G$608,-1)&gt;0,"Sprawdź powiązane wyjścia",IF(D111&gt;'Trades'!E111,"Zamknięta ilość przekracza początkową",IF(AND('Trades'!I111="OPEN",D111='Trades'!E111),"OPEN jest sprzeczne z zerową pozostałą ilością",IF('Trades'!I111="OPEN","",IF(O111=0,"Dodaj wyjście w Exits",IF(D111&lt;&gt;'Trades'!E111,"CLOSED wymaga zamknięcia całej ilości",IF(AND('Trades'!J111="NET",NOT(ISNUMBER('Trades'!L111))),"Podaj uzgodnione netto całej pozycji",IF(AND('Trades'!J111="NET",'Trades'!K111&lt;&gt;"YES"),"Potwierdź netto całej pozycji",IF(IF('Trades'!J111="NET",IF('Trades'!M111="",FALSE,IF(NOT(ISNUMBER('Trades'!M111)),TRUE,OR('Trades'!M111&lt;0,'Trades'!M111&gt;1000000000,ROUND('Trades'!M111,2)&lt;&gt;'Trades'!M111))),FALSE),"Kwoty: do 2 miejsc po przecinku; wartość bezwzględna wpisu ≤ 1 000 000 000.",IF(IF('Trades'!J111="NET",IF('Trades'!N111="",FALSE,IF(NOT(ISNUMBER('Trades'!N111)),TRUE,OR('Trades'!N111&lt;0,'Trades'!N111&gt;1000000000,ROUND('Trades'!N111,2)&lt;&gt;'Trades'!N111))),FALSE),"Kwoty: do 2 miejsc po przecinku; wartość bezwzględna wpisu ≤ 1 000 000 000.",IF(IF('Trades'!J111="NET",IF('Trades'!O111="",FALSE,IF(NOT(ISNUMBER('Trades'!O111)),TRUE,OR(ABS('Trades'!O111)&gt;1000000000,ROUND('Trades'!O111,2)&lt;&gt;'Trades'!O111))),FALSE),"Kwoty: do 2 miejsc po przecinku; wartość bezwzględna wpisu ≤ 1 000 000 000.",IF(AND('Trades'!J111="GROSS",NOT(ISNUMBER('Trades'!M111))),"Podaj prowizję, także zero",IF(AND('Trades'!J111="GROSS",'Trades'!M111&lt;0),"Prowizja nie może być ujemna",IF(AND('Trades'!J111="GROSS",NOT(ISNUMBER('Trades'!N111))),"Podaj pozostałe opłaty, także zero",IF(AND('Trades'!J111="GROSS",'Trades'!N111&lt;0),"Opłaty nie mogą być ujemne",IF(AND('Trades'!J111="GROSS",NOT(ISNUMBER('Trades'!O111))),"Podaj finansowanie ze znakiem, także zero",IF(AND('Trades'!J111="GROSS",NOT(ISNUMBER(F111))),"Podaj P&amp;L brutto każdego wyjścia",IF(IF('Trades'!J111="NET",OR(ABS('Trades'!L111)&gt;1000000000,ROUND('Trades'!L111,2)&lt;&gt;'Trades'!L111),FALSE),"Kwoty: do 2 miejsc po przecinku; wartość bezwzględna wpisu ≤ 1 000 000 000.",IF(IF('Trades'!J111="GROSS",OR(ABS('Trades'!M111)&gt;1000000000,ABS('Trades'!N111)&gt;1000000000,ABS('Trades'!O111)&gt;1000000000,ROUND('Trades'!M111,2)&lt;&gt;'Trades'!M111,ROUND('Trades'!N111,2)&lt;&gt;'Trades'!N111,ROUND('Trades'!O111,2)&lt;&gt;'Trades'!O111),FALSE),"Kwoty: do 2 miejsc po przecinku; wartość bezwzględna wpisu ≤ 1 000 000 000.",IF(AND('Trades'!G111&lt;&gt;"",OR(NOT(ISNUMBER('Trades'!G111)),'Trades'!G111&lt;=0)),"Podaj dodatnią cenę lub pozostaw puste",IF(AND('Trades'!H111&lt;&gt;"",OR(NOT(ISNUMBER('Trades'!H111)),'Trades'!H111&lt;=0)),"Podaj dodatnią cenę lub pozostaw puste","")))))))))))))))))))))))))))))))))))</x:f>
      </x:c>
      <x:c r="D111" s="31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b.d.",ROUND(SUMIFS('Exits'!$I$9:$I$608,'Exits'!$B$9:$B$608,'Trades'!A111),8)))</x:f>
      </x:c>
      <x:c r="E111" s="32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b.d.",IF(OR(O111=0,COUNTIFS('Exits'!$B$9:$B$608,'Trades'!A111,'Exits'!$G$9:$G$608,-1)&gt;0),"b.d.",_xlfn.MAXIFS('Exits'!$C$9:$C$608,'Exits'!$B$9:$B$608,'Trades'!A111))))</x:f>
      </x:c>
      <x:c r="F111" s="30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b.d.",IF(AND(O111&gt;0,SUMIFS('Exits'!$J$9:$J$608,'Exits'!$B$9:$B$608,'Trades'!A111)=O111),ROUND(SUMIFS('Exits'!$F$9:$F$608,'Exits'!$B$9:$B$608,'Trades'!A111),2),"b.d.")))</x:f>
      </x:c>
      <x:c r="G111" s="30" t="str">
        <x:f>IF(P111=0,"",IF(K111&lt;&gt;1,"b.d.",IF('Trades'!J111="NET",'Trades'!L111,ROUND(F111-'Trades'!M111-'Trades'!N111+'Trades'!O111,2))))</x:f>
      </x:c>
      <x:c r="H111" s="31" t="str">
        <x:f>IF(P111=0,"",IF(N111=1,G111/'Trades'!P111,"b.d."))</x:f>
      </x:c>
      <x:c r="I111" s="33" t="str">
        <x:f>IF(P111=0,"",IF(K111&lt;&gt;1,"Pozycja niezamknięta",IF(NOT(ISNUMBER('Trades'!P111)),"Brak lub błędne ryzyko: dodatnie, ≤ 1 000 000 000, do 2 miejsc po przecinku.",IF(OR('Trades'!P111&lt;=0,'Trades'!P111&gt;1000000000,ROUND('Trades'!P111,2)&lt;&gt;'Trades'!P111),"Brak lub błędne ryzyko: dodatnie, ≤ 1 000 000 000, do 2 miejsc po przecinku.",IF(AND('Trades'!Q111&lt;&gt;"PRICE",'Trades'!Q111&lt;&gt;"ALL_IN"),"Wybierz PRICE lub ALL_IN",IF('Trades'!Q111&lt;&gt;'Summary'!$K$4,"Wybrano inną podstawę","Zapisane"))))))</x:f>
      </x:c>
      <x:c r="J111" s="33" t="str">
        <x:f>IF(P111=0,"",IF('Summary'!$H$6="Sprawdź daty filtra","Sprawdź daty filtra",IF(L111=1,"Uwzględniona",IF(K111=1,"Poza okresem","Nieuwzględniona"))))</x:f>
      </x:c>
      <x:c r="K111" s="29" t="n">
        <x:f>IF(P111=0,0,IF('Trades'!I111="UNSUPPORTED",4,IF(C111&lt;&gt;"",3,IF('Trades'!I111="OPEN",2,1))))</x:f>
        <x:v>0</x:v>
      </x:c>
      <x:c r="L111" s="29" t="n">
        <x:f>IF(OR(K111&lt;&gt;1,'Summary'!$H$6="Sprawdź daty filtra"),0,IF(AND(OR('Summary'!$B$6="",E111&gt;='Summary'!$B$6),OR('Summary'!$E$6="",E111&lt;'Summary'!$E$6+1)),1,0))</x:f>
        <x:v>0</x:v>
      </x:c>
      <x:c r="M111" s="29" t="n">
        <x:f>IF(AND(L111=1,N111=1,'Trades'!Q111='Summary'!$K$4),1,0)</x:f>
        <x:v>0</x:v>
      </x:c>
      <x:c r="N111" s="29" t="n">
        <x:f>IF(K111&lt;&gt;1,0,IF(NOT(ISNUMBER('Trades'!P111)),0,IF(AND('Trades'!P111&gt;0,'Trades'!P111&lt;=1000000000,ROUND('Trades'!P111,2)='Trades'!P111,OR('Trades'!Q111="PRICE",'Trades'!Q111="ALL_IN")),1,0)))</x:f>
        <x:v>0</x:v>
      </x:c>
      <x:c r="O111" s="29" t="n">
        <x:f>IF(P111=0,0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0,COUNTIFS('Exits'!$B$9:$B$608,'Trades'!A111,'Exits'!$K$9:$K$608,1)))</x:f>
        <x:v>0</x:v>
      </x:c>
      <x:c r="P111" s="29" t="n">
        <x:f>IF(COUNTA('Trades'!A111:I111,'Trades'!K111:T111)=0,0,1)</x:f>
        <x:v>0</x:v>
      </x:c>
    </x:row>
    <x:row r="112" ht="52" customHeight="1">
      <x:c r="A112" s="29" t="str">
        <x:f>IF(P112=0,"",IF('Trades'!A112="","[Trades "&amp;ROW()&amp;"]",'Trades'!A112))</x:f>
      </x:c>
      <x:c r="B112" s="33" t="str">
        <x:f>IF(K112=0,"",CHOOSE(K112,"Zamknięta","Otwarta","Niepełna / błędna","Nieobsługiwana"))</x:f>
      </x:c>
      <x:c r="C112" s="33" t="str">
        <x:f>IF(P112=0,"",IF('Trades'!I112="UNSUPPORTED","Dobieranie / odwrócenia nie są obsługiwane",IF('Trades'!A112="","Podaj ID transakcji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ID: tekst zaczynający się od A–Z, do 64 znaków; bez *, ?, ~, =, &lt; i &gt;. Przykład: T-001.",IF(COUNTIFS('Trades'!$A$9:$A$208,'Trades'!A112)&lt;&gt;1,"ID transakcji się powtarza",IF('Trades'!B112="","Podaj instrument",IF(AND('Trades'!C112&lt;&gt;"LONG",'Trades'!C112&lt;&gt;"SHORT"),"Wybierz LONG lub SHORT",IF(NOT(ISNUMBER('Trades'!D112)),"Podaj prawidłowy czas otwarcia",IF(OR('Trades'!D112&lt;1,'Trades'!D112&gt;2958465),"Podaj prawidłowy czas otwarcia",IF(NOT(ISNUMBER('Trades'!E112)),"Podaj dodatnią początkową ilość",IF(OR('Trades'!E112&lt;=0,'Trades'!E112&gt;1000000,ROUND('Trades'!E112,8)&lt;&gt;'Trades'!E112),"Podaj dodatnią początkową ilość",IF('Trades'!F112="","Podaj jednostkę ilości",IF(AND('Trades'!I112&lt;&gt;"OPEN",'Trades'!I112&lt;&gt;"CLOSED"),"Wybierz OPEN lub CLOSED",IF(AND('Trades'!J112&lt;&gt;"NET",'Trades'!J112&lt;&gt;"GROSS"),"Wybierz NET lub GROSS",IF(COUNTIFS('Exits'!$B$9:$B$608,'Trades'!A112,'Exits'!$G$9:$G$608,-1)&gt;0,"Sprawdź powiązane wyjścia",IF(D112&gt;'Trades'!E112,"Zamknięta ilość przekracza początkową",IF(AND('Trades'!I112="OPEN",D112='Trades'!E112),"OPEN jest sprzeczne z zerową pozostałą ilością",IF('Trades'!I112="OPEN","",IF(O112=0,"Dodaj wyjście w Exits",IF(D112&lt;&gt;'Trades'!E112,"CLOSED wymaga zamknięcia całej ilości",IF(AND('Trades'!J112="NET",NOT(ISNUMBER('Trades'!L112))),"Podaj uzgodnione netto całej pozycji",IF(AND('Trades'!J112="NET",'Trades'!K112&lt;&gt;"YES"),"Potwierdź netto całej pozycji",IF(IF('Trades'!J112="NET",IF('Trades'!M112="",FALSE,IF(NOT(ISNUMBER('Trades'!M112)),TRUE,OR('Trades'!M112&lt;0,'Trades'!M112&gt;1000000000,ROUND('Trades'!M112,2)&lt;&gt;'Trades'!M112))),FALSE),"Kwoty: do 2 miejsc po przecinku; wartość bezwzględna wpisu ≤ 1 000 000 000.",IF(IF('Trades'!J112="NET",IF('Trades'!N112="",FALSE,IF(NOT(ISNUMBER('Trades'!N112)),TRUE,OR('Trades'!N112&lt;0,'Trades'!N112&gt;1000000000,ROUND('Trades'!N112,2)&lt;&gt;'Trades'!N112))),FALSE),"Kwoty: do 2 miejsc po przecinku; wartość bezwzględna wpisu ≤ 1 000 000 000.",IF(IF('Trades'!J112="NET",IF('Trades'!O112="",FALSE,IF(NOT(ISNUMBER('Trades'!O112)),TRUE,OR(ABS('Trades'!O112)&gt;1000000000,ROUND('Trades'!O112,2)&lt;&gt;'Trades'!O112))),FALSE),"Kwoty: do 2 miejsc po przecinku; wartość bezwzględna wpisu ≤ 1 000 000 000.",IF(AND('Trades'!J112="GROSS",NOT(ISNUMBER('Trades'!M112))),"Podaj prowizję, także zero",IF(AND('Trades'!J112="GROSS",'Trades'!M112&lt;0),"Prowizja nie może być ujemna",IF(AND('Trades'!J112="GROSS",NOT(ISNUMBER('Trades'!N112))),"Podaj pozostałe opłaty, także zero",IF(AND('Trades'!J112="GROSS",'Trades'!N112&lt;0),"Opłaty nie mogą być ujemne",IF(AND('Trades'!J112="GROSS",NOT(ISNUMBER('Trades'!O112))),"Podaj finansowanie ze znakiem, także zero",IF(AND('Trades'!J112="GROSS",NOT(ISNUMBER(F112))),"Podaj P&amp;L brutto każdego wyjścia",IF(IF('Trades'!J112="NET",OR(ABS('Trades'!L112)&gt;1000000000,ROUND('Trades'!L112,2)&lt;&gt;'Trades'!L112),FALSE),"Kwoty: do 2 miejsc po przecinku; wartość bezwzględna wpisu ≤ 1 000 000 000.",IF(IF('Trades'!J112="GROSS",OR(ABS('Trades'!M112)&gt;1000000000,ABS('Trades'!N112)&gt;1000000000,ABS('Trades'!O112)&gt;1000000000,ROUND('Trades'!M112,2)&lt;&gt;'Trades'!M112,ROUND('Trades'!N112,2)&lt;&gt;'Trades'!N112,ROUND('Trades'!O112,2)&lt;&gt;'Trades'!O112),FALSE),"Kwoty: do 2 miejsc po przecinku; wartość bezwzględna wpisu ≤ 1 000 000 000.",IF(AND('Trades'!G112&lt;&gt;"",OR(NOT(ISNUMBER('Trades'!G112)),'Trades'!G112&lt;=0)),"Podaj dodatnią cenę lub pozostaw puste",IF(AND('Trades'!H112&lt;&gt;"",OR(NOT(ISNUMBER('Trades'!H112)),'Trades'!H112&lt;=0)),"Podaj dodatnią cenę lub pozostaw puste","")))))))))))))))))))))))))))))))))))</x:f>
      </x:c>
      <x:c r="D112" s="31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b.d.",ROUND(SUMIFS('Exits'!$I$9:$I$608,'Exits'!$B$9:$B$608,'Trades'!A112),8)))</x:f>
      </x:c>
      <x:c r="E112" s="32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b.d.",IF(OR(O112=0,COUNTIFS('Exits'!$B$9:$B$608,'Trades'!A112,'Exits'!$G$9:$G$608,-1)&gt;0),"b.d.",_xlfn.MAXIFS('Exits'!$C$9:$C$608,'Exits'!$B$9:$B$608,'Trades'!A112))))</x:f>
      </x:c>
      <x:c r="F112" s="30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b.d.",IF(AND(O112&gt;0,SUMIFS('Exits'!$J$9:$J$608,'Exits'!$B$9:$B$608,'Trades'!A112)=O112),ROUND(SUMIFS('Exits'!$F$9:$F$608,'Exits'!$B$9:$B$608,'Trades'!A112),2),"b.d.")))</x:f>
      </x:c>
      <x:c r="G112" s="30" t="str">
        <x:f>IF(P112=0,"",IF(K112&lt;&gt;1,"b.d.",IF('Trades'!J112="NET",'Trades'!L112,ROUND(F112-'Trades'!M112-'Trades'!N112+'Trades'!O112,2))))</x:f>
      </x:c>
      <x:c r="H112" s="31" t="str">
        <x:f>IF(P112=0,"",IF(N112=1,G112/'Trades'!P112,"b.d."))</x:f>
      </x:c>
      <x:c r="I112" s="33" t="str">
        <x:f>IF(P112=0,"",IF(K112&lt;&gt;1,"Pozycja niezamknięta",IF(NOT(ISNUMBER('Trades'!P112)),"Brak lub błędne ryzyko: dodatnie, ≤ 1 000 000 000, do 2 miejsc po przecinku.",IF(OR('Trades'!P112&lt;=0,'Trades'!P112&gt;1000000000,ROUND('Trades'!P112,2)&lt;&gt;'Trades'!P112),"Brak lub błędne ryzyko: dodatnie, ≤ 1 000 000 000, do 2 miejsc po przecinku.",IF(AND('Trades'!Q112&lt;&gt;"PRICE",'Trades'!Q112&lt;&gt;"ALL_IN"),"Wybierz PRICE lub ALL_IN",IF('Trades'!Q112&lt;&gt;'Summary'!$K$4,"Wybrano inną podstawę","Zapisane"))))))</x:f>
      </x:c>
      <x:c r="J112" s="33" t="str">
        <x:f>IF(P112=0,"",IF('Summary'!$H$6="Sprawdź daty filtra","Sprawdź daty filtra",IF(L112=1,"Uwzględniona",IF(K112=1,"Poza okresem","Nieuwzględniona"))))</x:f>
      </x:c>
      <x:c r="K112" s="29" t="n">
        <x:f>IF(P112=0,0,IF('Trades'!I112="UNSUPPORTED",4,IF(C112&lt;&gt;"",3,IF('Trades'!I112="OPEN",2,1))))</x:f>
        <x:v>0</x:v>
      </x:c>
      <x:c r="L112" s="29" t="n">
        <x:f>IF(OR(K112&lt;&gt;1,'Summary'!$H$6="Sprawdź daty filtra"),0,IF(AND(OR('Summary'!$B$6="",E112&gt;='Summary'!$B$6),OR('Summary'!$E$6="",E112&lt;'Summary'!$E$6+1)),1,0))</x:f>
        <x:v>0</x:v>
      </x:c>
      <x:c r="M112" s="29" t="n">
        <x:f>IF(AND(L112=1,N112=1,'Trades'!Q112='Summary'!$K$4),1,0)</x:f>
        <x:v>0</x:v>
      </x:c>
      <x:c r="N112" s="29" t="n">
        <x:f>IF(K112&lt;&gt;1,0,IF(NOT(ISNUMBER('Trades'!P112)),0,IF(AND('Trades'!P112&gt;0,'Trades'!P112&lt;=1000000000,ROUND('Trades'!P112,2)='Trades'!P112,OR('Trades'!Q112="PRICE",'Trades'!Q112="ALL_IN")),1,0)))</x:f>
        <x:v>0</x:v>
      </x:c>
      <x:c r="O112" s="29" t="n">
        <x:f>IF(P112=0,0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0,COUNTIFS('Exits'!$B$9:$B$608,'Trades'!A112,'Exits'!$K$9:$K$608,1)))</x:f>
        <x:v>0</x:v>
      </x:c>
      <x:c r="P112" s="29" t="n">
        <x:f>IF(COUNTA('Trades'!A112:I112,'Trades'!K112:T112)=0,0,1)</x:f>
        <x:v>0</x:v>
      </x:c>
    </x:row>
    <x:row r="113" ht="52" customHeight="1">
      <x:c r="A113" s="29" t="str">
        <x:f>IF(P113=0,"",IF('Trades'!A113="","[Trades "&amp;ROW()&amp;"]",'Trades'!A113))</x:f>
      </x:c>
      <x:c r="B113" s="33" t="str">
        <x:f>IF(K113=0,"",CHOOSE(K113,"Zamknięta","Otwarta","Niepełna / błędna","Nieobsługiwana"))</x:f>
      </x:c>
      <x:c r="C113" s="33" t="str">
        <x:f>IF(P113=0,"",IF('Trades'!I113="UNSUPPORTED","Dobieranie / odwrócenia nie są obsługiwane",IF('Trades'!A113="","Podaj ID transakcji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ID: tekst zaczynający się od A–Z, do 64 znaków; bez *, ?, ~, =, &lt; i &gt;. Przykład: T-001.",IF(COUNTIFS('Trades'!$A$9:$A$208,'Trades'!A113)&lt;&gt;1,"ID transakcji się powtarza",IF('Trades'!B113="","Podaj instrument",IF(AND('Trades'!C113&lt;&gt;"LONG",'Trades'!C113&lt;&gt;"SHORT"),"Wybierz LONG lub SHORT",IF(NOT(ISNUMBER('Trades'!D113)),"Podaj prawidłowy czas otwarcia",IF(OR('Trades'!D113&lt;1,'Trades'!D113&gt;2958465),"Podaj prawidłowy czas otwarcia",IF(NOT(ISNUMBER('Trades'!E113)),"Podaj dodatnią początkową ilość",IF(OR('Trades'!E113&lt;=0,'Trades'!E113&gt;1000000,ROUND('Trades'!E113,8)&lt;&gt;'Trades'!E113),"Podaj dodatnią początkową ilość",IF('Trades'!F113="","Podaj jednostkę ilości",IF(AND('Trades'!I113&lt;&gt;"OPEN",'Trades'!I113&lt;&gt;"CLOSED"),"Wybierz OPEN lub CLOSED",IF(AND('Trades'!J113&lt;&gt;"NET",'Trades'!J113&lt;&gt;"GROSS"),"Wybierz NET lub GROSS",IF(COUNTIFS('Exits'!$B$9:$B$608,'Trades'!A113,'Exits'!$G$9:$G$608,-1)&gt;0,"Sprawdź powiązane wyjścia",IF(D113&gt;'Trades'!E113,"Zamknięta ilość przekracza początkową",IF(AND('Trades'!I113="OPEN",D113='Trades'!E113),"OPEN jest sprzeczne z zerową pozostałą ilością",IF('Trades'!I113="OPEN","",IF(O113=0,"Dodaj wyjście w Exits",IF(D113&lt;&gt;'Trades'!E113,"CLOSED wymaga zamknięcia całej ilości",IF(AND('Trades'!J113="NET",NOT(ISNUMBER('Trades'!L113))),"Podaj uzgodnione netto całej pozycji",IF(AND('Trades'!J113="NET",'Trades'!K113&lt;&gt;"YES"),"Potwierdź netto całej pozycji",IF(IF('Trades'!J113="NET",IF('Trades'!M113="",FALSE,IF(NOT(ISNUMBER('Trades'!M113)),TRUE,OR('Trades'!M113&lt;0,'Trades'!M113&gt;1000000000,ROUND('Trades'!M113,2)&lt;&gt;'Trades'!M113))),FALSE),"Kwoty: do 2 miejsc po przecinku; wartość bezwzględna wpisu ≤ 1 000 000 000.",IF(IF('Trades'!J113="NET",IF('Trades'!N113="",FALSE,IF(NOT(ISNUMBER('Trades'!N113)),TRUE,OR('Trades'!N113&lt;0,'Trades'!N113&gt;1000000000,ROUND('Trades'!N113,2)&lt;&gt;'Trades'!N113))),FALSE),"Kwoty: do 2 miejsc po przecinku; wartość bezwzględna wpisu ≤ 1 000 000 000.",IF(IF('Trades'!J113="NET",IF('Trades'!O113="",FALSE,IF(NOT(ISNUMBER('Trades'!O113)),TRUE,OR(ABS('Trades'!O113)&gt;1000000000,ROUND('Trades'!O113,2)&lt;&gt;'Trades'!O113))),FALSE),"Kwoty: do 2 miejsc po przecinku; wartość bezwzględna wpisu ≤ 1 000 000 000.",IF(AND('Trades'!J113="GROSS",NOT(ISNUMBER('Trades'!M113))),"Podaj prowizję, także zero",IF(AND('Trades'!J113="GROSS",'Trades'!M113&lt;0),"Prowizja nie może być ujemna",IF(AND('Trades'!J113="GROSS",NOT(ISNUMBER('Trades'!N113))),"Podaj pozostałe opłaty, także zero",IF(AND('Trades'!J113="GROSS",'Trades'!N113&lt;0),"Opłaty nie mogą być ujemne",IF(AND('Trades'!J113="GROSS",NOT(ISNUMBER('Trades'!O113))),"Podaj finansowanie ze znakiem, także zero",IF(AND('Trades'!J113="GROSS",NOT(ISNUMBER(F113))),"Podaj P&amp;L brutto każdego wyjścia",IF(IF('Trades'!J113="NET",OR(ABS('Trades'!L113)&gt;1000000000,ROUND('Trades'!L113,2)&lt;&gt;'Trades'!L113),FALSE),"Kwoty: do 2 miejsc po przecinku; wartość bezwzględna wpisu ≤ 1 000 000 000.",IF(IF('Trades'!J113="GROSS",OR(ABS('Trades'!M113)&gt;1000000000,ABS('Trades'!N113)&gt;1000000000,ABS('Trades'!O113)&gt;1000000000,ROUND('Trades'!M113,2)&lt;&gt;'Trades'!M113,ROUND('Trades'!N113,2)&lt;&gt;'Trades'!N113,ROUND('Trades'!O113,2)&lt;&gt;'Trades'!O113),FALSE),"Kwoty: do 2 miejsc po przecinku; wartość bezwzględna wpisu ≤ 1 000 000 000.",IF(AND('Trades'!G113&lt;&gt;"",OR(NOT(ISNUMBER('Trades'!G113)),'Trades'!G113&lt;=0)),"Podaj dodatnią cenę lub pozostaw puste",IF(AND('Trades'!H113&lt;&gt;"",OR(NOT(ISNUMBER('Trades'!H113)),'Trades'!H113&lt;=0)),"Podaj dodatnią cenę lub pozostaw puste","")))))))))))))))))))))))))))))))))))</x:f>
      </x:c>
      <x:c r="D113" s="31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b.d.",ROUND(SUMIFS('Exits'!$I$9:$I$608,'Exits'!$B$9:$B$608,'Trades'!A113),8)))</x:f>
      </x:c>
      <x:c r="E113" s="32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b.d.",IF(OR(O113=0,COUNTIFS('Exits'!$B$9:$B$608,'Trades'!A113,'Exits'!$G$9:$G$608,-1)&gt;0),"b.d.",_xlfn.MAXIFS('Exits'!$C$9:$C$608,'Exits'!$B$9:$B$608,'Trades'!A113))))</x:f>
      </x:c>
      <x:c r="F113" s="30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b.d.",IF(AND(O113&gt;0,SUMIFS('Exits'!$J$9:$J$608,'Exits'!$B$9:$B$608,'Trades'!A113)=O113),ROUND(SUMIFS('Exits'!$F$9:$F$608,'Exits'!$B$9:$B$608,'Trades'!A113),2),"b.d.")))</x:f>
      </x:c>
      <x:c r="G113" s="30" t="str">
        <x:f>IF(P113=0,"",IF(K113&lt;&gt;1,"b.d.",IF('Trades'!J113="NET",'Trades'!L113,ROUND(F113-'Trades'!M113-'Trades'!N113+'Trades'!O113,2))))</x:f>
      </x:c>
      <x:c r="H113" s="31" t="str">
        <x:f>IF(P113=0,"",IF(N113=1,G113/'Trades'!P113,"b.d."))</x:f>
      </x:c>
      <x:c r="I113" s="33" t="str">
        <x:f>IF(P113=0,"",IF(K113&lt;&gt;1,"Pozycja niezamknięta",IF(NOT(ISNUMBER('Trades'!P113)),"Brak lub błędne ryzyko: dodatnie, ≤ 1 000 000 000, do 2 miejsc po przecinku.",IF(OR('Trades'!P113&lt;=0,'Trades'!P113&gt;1000000000,ROUND('Trades'!P113,2)&lt;&gt;'Trades'!P113),"Brak lub błędne ryzyko: dodatnie, ≤ 1 000 000 000, do 2 miejsc po przecinku.",IF(AND('Trades'!Q113&lt;&gt;"PRICE",'Trades'!Q113&lt;&gt;"ALL_IN"),"Wybierz PRICE lub ALL_IN",IF('Trades'!Q113&lt;&gt;'Summary'!$K$4,"Wybrano inną podstawę","Zapisane"))))))</x:f>
      </x:c>
      <x:c r="J113" s="33" t="str">
        <x:f>IF(P113=0,"",IF('Summary'!$H$6="Sprawdź daty filtra","Sprawdź daty filtra",IF(L113=1,"Uwzględniona",IF(K113=1,"Poza okresem","Nieuwzględniona"))))</x:f>
      </x:c>
      <x:c r="K113" s="29" t="n">
        <x:f>IF(P113=0,0,IF('Trades'!I113="UNSUPPORTED",4,IF(C113&lt;&gt;"",3,IF('Trades'!I113="OPEN",2,1))))</x:f>
        <x:v>0</x:v>
      </x:c>
      <x:c r="L113" s="29" t="n">
        <x:f>IF(OR(K113&lt;&gt;1,'Summary'!$H$6="Sprawdź daty filtra"),0,IF(AND(OR('Summary'!$B$6="",E113&gt;='Summary'!$B$6),OR('Summary'!$E$6="",E113&lt;'Summary'!$E$6+1)),1,0))</x:f>
        <x:v>0</x:v>
      </x:c>
      <x:c r="M113" s="29" t="n">
        <x:f>IF(AND(L113=1,N113=1,'Trades'!Q113='Summary'!$K$4),1,0)</x:f>
        <x:v>0</x:v>
      </x:c>
      <x:c r="N113" s="29" t="n">
        <x:f>IF(K113&lt;&gt;1,0,IF(NOT(ISNUMBER('Trades'!P113)),0,IF(AND('Trades'!P113&gt;0,'Trades'!P113&lt;=1000000000,ROUND('Trades'!P113,2)='Trades'!P113,OR('Trades'!Q113="PRICE",'Trades'!Q113="ALL_IN")),1,0)))</x:f>
        <x:v>0</x:v>
      </x:c>
      <x:c r="O113" s="29" t="n">
        <x:f>IF(P113=0,0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0,COUNTIFS('Exits'!$B$9:$B$608,'Trades'!A113,'Exits'!$K$9:$K$608,1)))</x:f>
        <x:v>0</x:v>
      </x:c>
      <x:c r="P113" s="29" t="n">
        <x:f>IF(COUNTA('Trades'!A113:I113,'Trades'!K113:T113)=0,0,1)</x:f>
        <x:v>0</x:v>
      </x:c>
    </x:row>
    <x:row r="114" ht="52" customHeight="1">
      <x:c r="A114" s="29" t="str">
        <x:f>IF(P114=0,"",IF('Trades'!A114="","[Trades "&amp;ROW()&amp;"]",'Trades'!A114))</x:f>
      </x:c>
      <x:c r="B114" s="33" t="str">
        <x:f>IF(K114=0,"",CHOOSE(K114,"Zamknięta","Otwarta","Niepełna / błędna","Nieobsługiwana"))</x:f>
      </x:c>
      <x:c r="C114" s="33" t="str">
        <x:f>IF(P114=0,"",IF('Trades'!I114="UNSUPPORTED","Dobieranie / odwrócenia nie są obsługiwane",IF('Trades'!A114="","Podaj ID transakcji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ID: tekst zaczynający się od A–Z, do 64 znaków; bez *, ?, ~, =, &lt; i &gt;. Przykład: T-001.",IF(COUNTIFS('Trades'!$A$9:$A$208,'Trades'!A114)&lt;&gt;1,"ID transakcji się powtarza",IF('Trades'!B114="","Podaj instrument",IF(AND('Trades'!C114&lt;&gt;"LONG",'Trades'!C114&lt;&gt;"SHORT"),"Wybierz LONG lub SHORT",IF(NOT(ISNUMBER('Trades'!D114)),"Podaj prawidłowy czas otwarcia",IF(OR('Trades'!D114&lt;1,'Trades'!D114&gt;2958465),"Podaj prawidłowy czas otwarcia",IF(NOT(ISNUMBER('Trades'!E114)),"Podaj dodatnią początkową ilość",IF(OR('Trades'!E114&lt;=0,'Trades'!E114&gt;1000000,ROUND('Trades'!E114,8)&lt;&gt;'Trades'!E114),"Podaj dodatnią początkową ilość",IF('Trades'!F114="","Podaj jednostkę ilości",IF(AND('Trades'!I114&lt;&gt;"OPEN",'Trades'!I114&lt;&gt;"CLOSED"),"Wybierz OPEN lub CLOSED",IF(AND('Trades'!J114&lt;&gt;"NET",'Trades'!J114&lt;&gt;"GROSS"),"Wybierz NET lub GROSS",IF(COUNTIFS('Exits'!$B$9:$B$608,'Trades'!A114,'Exits'!$G$9:$G$608,-1)&gt;0,"Sprawdź powiązane wyjścia",IF(D114&gt;'Trades'!E114,"Zamknięta ilość przekracza początkową",IF(AND('Trades'!I114="OPEN",D114='Trades'!E114),"OPEN jest sprzeczne z zerową pozostałą ilością",IF('Trades'!I114="OPEN","",IF(O114=0,"Dodaj wyjście w Exits",IF(D114&lt;&gt;'Trades'!E114,"CLOSED wymaga zamknięcia całej ilości",IF(AND('Trades'!J114="NET",NOT(ISNUMBER('Trades'!L114))),"Podaj uzgodnione netto całej pozycji",IF(AND('Trades'!J114="NET",'Trades'!K114&lt;&gt;"YES"),"Potwierdź netto całej pozycji",IF(IF('Trades'!J114="NET",IF('Trades'!M114="",FALSE,IF(NOT(ISNUMBER('Trades'!M114)),TRUE,OR('Trades'!M114&lt;0,'Trades'!M114&gt;1000000000,ROUND('Trades'!M114,2)&lt;&gt;'Trades'!M114))),FALSE),"Kwoty: do 2 miejsc po przecinku; wartość bezwzględna wpisu ≤ 1 000 000 000.",IF(IF('Trades'!J114="NET",IF('Trades'!N114="",FALSE,IF(NOT(ISNUMBER('Trades'!N114)),TRUE,OR('Trades'!N114&lt;0,'Trades'!N114&gt;1000000000,ROUND('Trades'!N114,2)&lt;&gt;'Trades'!N114))),FALSE),"Kwoty: do 2 miejsc po przecinku; wartość bezwzględna wpisu ≤ 1 000 000 000.",IF(IF('Trades'!J114="NET",IF('Trades'!O114="",FALSE,IF(NOT(ISNUMBER('Trades'!O114)),TRUE,OR(ABS('Trades'!O114)&gt;1000000000,ROUND('Trades'!O114,2)&lt;&gt;'Trades'!O114))),FALSE),"Kwoty: do 2 miejsc po przecinku; wartość bezwzględna wpisu ≤ 1 000 000 000.",IF(AND('Trades'!J114="GROSS",NOT(ISNUMBER('Trades'!M114))),"Podaj prowizję, także zero",IF(AND('Trades'!J114="GROSS",'Trades'!M114&lt;0),"Prowizja nie może być ujemna",IF(AND('Trades'!J114="GROSS",NOT(ISNUMBER('Trades'!N114))),"Podaj pozostałe opłaty, także zero",IF(AND('Trades'!J114="GROSS",'Trades'!N114&lt;0),"Opłaty nie mogą być ujemne",IF(AND('Trades'!J114="GROSS",NOT(ISNUMBER('Trades'!O114))),"Podaj finansowanie ze znakiem, także zero",IF(AND('Trades'!J114="GROSS",NOT(ISNUMBER(F114))),"Podaj P&amp;L brutto każdego wyjścia",IF(IF('Trades'!J114="NET",OR(ABS('Trades'!L114)&gt;1000000000,ROUND('Trades'!L114,2)&lt;&gt;'Trades'!L114),FALSE),"Kwoty: do 2 miejsc po przecinku; wartość bezwzględna wpisu ≤ 1 000 000 000.",IF(IF('Trades'!J114="GROSS",OR(ABS('Trades'!M114)&gt;1000000000,ABS('Trades'!N114)&gt;1000000000,ABS('Trades'!O114)&gt;1000000000,ROUND('Trades'!M114,2)&lt;&gt;'Trades'!M114,ROUND('Trades'!N114,2)&lt;&gt;'Trades'!N114,ROUND('Trades'!O114,2)&lt;&gt;'Trades'!O114),FALSE),"Kwoty: do 2 miejsc po przecinku; wartość bezwzględna wpisu ≤ 1 000 000 000.",IF(AND('Trades'!G114&lt;&gt;"",OR(NOT(ISNUMBER('Trades'!G114)),'Trades'!G114&lt;=0)),"Podaj dodatnią cenę lub pozostaw puste",IF(AND('Trades'!H114&lt;&gt;"",OR(NOT(ISNUMBER('Trades'!H114)),'Trades'!H114&lt;=0)),"Podaj dodatnią cenę lub pozostaw puste","")))))))))))))))))))))))))))))))))))</x:f>
      </x:c>
      <x:c r="D114" s="31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b.d.",ROUND(SUMIFS('Exits'!$I$9:$I$608,'Exits'!$B$9:$B$608,'Trades'!A114),8)))</x:f>
      </x:c>
      <x:c r="E114" s="32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b.d.",IF(OR(O114=0,COUNTIFS('Exits'!$B$9:$B$608,'Trades'!A114,'Exits'!$G$9:$G$608,-1)&gt;0),"b.d.",_xlfn.MAXIFS('Exits'!$C$9:$C$608,'Exits'!$B$9:$B$608,'Trades'!A114))))</x:f>
      </x:c>
      <x:c r="F114" s="30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b.d.",IF(AND(O114&gt;0,SUMIFS('Exits'!$J$9:$J$608,'Exits'!$B$9:$B$608,'Trades'!A114)=O114),ROUND(SUMIFS('Exits'!$F$9:$F$608,'Exits'!$B$9:$B$608,'Trades'!A114),2),"b.d.")))</x:f>
      </x:c>
      <x:c r="G114" s="30" t="str">
        <x:f>IF(P114=0,"",IF(K114&lt;&gt;1,"b.d.",IF('Trades'!J114="NET",'Trades'!L114,ROUND(F114-'Trades'!M114-'Trades'!N114+'Trades'!O114,2))))</x:f>
      </x:c>
      <x:c r="H114" s="31" t="str">
        <x:f>IF(P114=0,"",IF(N114=1,G114/'Trades'!P114,"b.d."))</x:f>
      </x:c>
      <x:c r="I114" s="33" t="str">
        <x:f>IF(P114=0,"",IF(K114&lt;&gt;1,"Pozycja niezamknięta",IF(NOT(ISNUMBER('Trades'!P114)),"Brak lub błędne ryzyko: dodatnie, ≤ 1 000 000 000, do 2 miejsc po przecinku.",IF(OR('Trades'!P114&lt;=0,'Trades'!P114&gt;1000000000,ROUND('Trades'!P114,2)&lt;&gt;'Trades'!P114),"Brak lub błędne ryzyko: dodatnie, ≤ 1 000 000 000, do 2 miejsc po przecinku.",IF(AND('Trades'!Q114&lt;&gt;"PRICE",'Trades'!Q114&lt;&gt;"ALL_IN"),"Wybierz PRICE lub ALL_IN",IF('Trades'!Q114&lt;&gt;'Summary'!$K$4,"Wybrano inną podstawę","Zapisane"))))))</x:f>
      </x:c>
      <x:c r="J114" s="33" t="str">
        <x:f>IF(P114=0,"",IF('Summary'!$H$6="Sprawdź daty filtra","Sprawdź daty filtra",IF(L114=1,"Uwzględniona",IF(K114=1,"Poza okresem","Nieuwzględniona"))))</x:f>
      </x:c>
      <x:c r="K114" s="29" t="n">
        <x:f>IF(P114=0,0,IF('Trades'!I114="UNSUPPORTED",4,IF(C114&lt;&gt;"",3,IF('Trades'!I114="OPEN",2,1))))</x:f>
        <x:v>0</x:v>
      </x:c>
      <x:c r="L114" s="29" t="n">
        <x:f>IF(OR(K114&lt;&gt;1,'Summary'!$H$6="Sprawdź daty filtra"),0,IF(AND(OR('Summary'!$B$6="",E114&gt;='Summary'!$B$6),OR('Summary'!$E$6="",E114&lt;'Summary'!$E$6+1)),1,0))</x:f>
        <x:v>0</x:v>
      </x:c>
      <x:c r="M114" s="29" t="n">
        <x:f>IF(AND(L114=1,N114=1,'Trades'!Q114='Summary'!$K$4),1,0)</x:f>
        <x:v>0</x:v>
      </x:c>
      <x:c r="N114" s="29" t="n">
        <x:f>IF(K114&lt;&gt;1,0,IF(NOT(ISNUMBER('Trades'!P114)),0,IF(AND('Trades'!P114&gt;0,'Trades'!P114&lt;=1000000000,ROUND('Trades'!P114,2)='Trades'!P114,OR('Trades'!Q114="PRICE",'Trades'!Q114="ALL_IN")),1,0)))</x:f>
        <x:v>0</x:v>
      </x:c>
      <x:c r="O114" s="29" t="n">
        <x:f>IF(P114=0,0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0,COUNTIFS('Exits'!$B$9:$B$608,'Trades'!A114,'Exits'!$K$9:$K$608,1)))</x:f>
        <x:v>0</x:v>
      </x:c>
      <x:c r="P114" s="29" t="n">
        <x:f>IF(COUNTA('Trades'!A114:I114,'Trades'!K114:T114)=0,0,1)</x:f>
        <x:v>0</x:v>
      </x:c>
    </x:row>
    <x:row r="115" ht="52" customHeight="1">
      <x:c r="A115" s="29" t="str">
        <x:f>IF(P115=0,"",IF('Trades'!A115="","[Trades "&amp;ROW()&amp;"]",'Trades'!A115))</x:f>
      </x:c>
      <x:c r="B115" s="33" t="str">
        <x:f>IF(K115=0,"",CHOOSE(K115,"Zamknięta","Otwarta","Niepełna / błędna","Nieobsługiwana"))</x:f>
      </x:c>
      <x:c r="C115" s="33" t="str">
        <x:f>IF(P115=0,"",IF('Trades'!I115="UNSUPPORTED","Dobieranie / odwrócenia nie są obsługiwane",IF('Trades'!A115="","Podaj ID transakcji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ID: tekst zaczynający się od A–Z, do 64 znaków; bez *, ?, ~, =, &lt; i &gt;. Przykład: T-001.",IF(COUNTIFS('Trades'!$A$9:$A$208,'Trades'!A115)&lt;&gt;1,"ID transakcji się powtarza",IF('Trades'!B115="","Podaj instrument",IF(AND('Trades'!C115&lt;&gt;"LONG",'Trades'!C115&lt;&gt;"SHORT"),"Wybierz LONG lub SHORT",IF(NOT(ISNUMBER('Trades'!D115)),"Podaj prawidłowy czas otwarcia",IF(OR('Trades'!D115&lt;1,'Trades'!D115&gt;2958465),"Podaj prawidłowy czas otwarcia",IF(NOT(ISNUMBER('Trades'!E115)),"Podaj dodatnią początkową ilość",IF(OR('Trades'!E115&lt;=0,'Trades'!E115&gt;1000000,ROUND('Trades'!E115,8)&lt;&gt;'Trades'!E115),"Podaj dodatnią początkową ilość",IF('Trades'!F115="","Podaj jednostkę ilości",IF(AND('Trades'!I115&lt;&gt;"OPEN",'Trades'!I115&lt;&gt;"CLOSED"),"Wybierz OPEN lub CLOSED",IF(AND('Trades'!J115&lt;&gt;"NET",'Trades'!J115&lt;&gt;"GROSS"),"Wybierz NET lub GROSS",IF(COUNTIFS('Exits'!$B$9:$B$608,'Trades'!A115,'Exits'!$G$9:$G$608,-1)&gt;0,"Sprawdź powiązane wyjścia",IF(D115&gt;'Trades'!E115,"Zamknięta ilość przekracza początkową",IF(AND('Trades'!I115="OPEN",D115='Trades'!E115),"OPEN jest sprzeczne z zerową pozostałą ilością",IF('Trades'!I115="OPEN","",IF(O115=0,"Dodaj wyjście w Exits",IF(D115&lt;&gt;'Trades'!E115,"CLOSED wymaga zamknięcia całej ilości",IF(AND('Trades'!J115="NET",NOT(ISNUMBER('Trades'!L115))),"Podaj uzgodnione netto całej pozycji",IF(AND('Trades'!J115="NET",'Trades'!K115&lt;&gt;"YES"),"Potwierdź netto całej pozycji",IF(IF('Trades'!J115="NET",IF('Trades'!M115="",FALSE,IF(NOT(ISNUMBER('Trades'!M115)),TRUE,OR('Trades'!M115&lt;0,'Trades'!M115&gt;1000000000,ROUND('Trades'!M115,2)&lt;&gt;'Trades'!M115))),FALSE),"Kwoty: do 2 miejsc po przecinku; wartość bezwzględna wpisu ≤ 1 000 000 000.",IF(IF('Trades'!J115="NET",IF('Trades'!N115="",FALSE,IF(NOT(ISNUMBER('Trades'!N115)),TRUE,OR('Trades'!N115&lt;0,'Trades'!N115&gt;1000000000,ROUND('Trades'!N115,2)&lt;&gt;'Trades'!N115))),FALSE),"Kwoty: do 2 miejsc po przecinku; wartość bezwzględna wpisu ≤ 1 000 000 000.",IF(IF('Trades'!J115="NET",IF('Trades'!O115="",FALSE,IF(NOT(ISNUMBER('Trades'!O115)),TRUE,OR(ABS('Trades'!O115)&gt;1000000000,ROUND('Trades'!O115,2)&lt;&gt;'Trades'!O115))),FALSE),"Kwoty: do 2 miejsc po przecinku; wartość bezwzględna wpisu ≤ 1 000 000 000.",IF(AND('Trades'!J115="GROSS",NOT(ISNUMBER('Trades'!M115))),"Podaj prowizję, także zero",IF(AND('Trades'!J115="GROSS",'Trades'!M115&lt;0),"Prowizja nie może być ujemna",IF(AND('Trades'!J115="GROSS",NOT(ISNUMBER('Trades'!N115))),"Podaj pozostałe opłaty, także zero",IF(AND('Trades'!J115="GROSS",'Trades'!N115&lt;0),"Opłaty nie mogą być ujemne",IF(AND('Trades'!J115="GROSS",NOT(ISNUMBER('Trades'!O115))),"Podaj finansowanie ze znakiem, także zero",IF(AND('Trades'!J115="GROSS",NOT(ISNUMBER(F115))),"Podaj P&amp;L brutto każdego wyjścia",IF(IF('Trades'!J115="NET",OR(ABS('Trades'!L115)&gt;1000000000,ROUND('Trades'!L115,2)&lt;&gt;'Trades'!L115),FALSE),"Kwoty: do 2 miejsc po przecinku; wartość bezwzględna wpisu ≤ 1 000 000 000.",IF(IF('Trades'!J115="GROSS",OR(ABS('Trades'!M115)&gt;1000000000,ABS('Trades'!N115)&gt;1000000000,ABS('Trades'!O115)&gt;1000000000,ROUND('Trades'!M115,2)&lt;&gt;'Trades'!M115,ROUND('Trades'!N115,2)&lt;&gt;'Trades'!N115,ROUND('Trades'!O115,2)&lt;&gt;'Trades'!O115),FALSE),"Kwoty: do 2 miejsc po przecinku; wartość bezwzględna wpisu ≤ 1 000 000 000.",IF(AND('Trades'!G115&lt;&gt;"",OR(NOT(ISNUMBER('Trades'!G115)),'Trades'!G115&lt;=0)),"Podaj dodatnią cenę lub pozostaw puste",IF(AND('Trades'!H115&lt;&gt;"",OR(NOT(ISNUMBER('Trades'!H115)),'Trades'!H115&lt;=0)),"Podaj dodatnią cenę lub pozostaw puste","")))))))))))))))))))))))))))))))))))</x:f>
      </x:c>
      <x:c r="D115" s="31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b.d.",ROUND(SUMIFS('Exits'!$I$9:$I$608,'Exits'!$B$9:$B$608,'Trades'!A115),8)))</x:f>
      </x:c>
      <x:c r="E115" s="32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b.d.",IF(OR(O115=0,COUNTIFS('Exits'!$B$9:$B$608,'Trades'!A115,'Exits'!$G$9:$G$608,-1)&gt;0),"b.d.",_xlfn.MAXIFS('Exits'!$C$9:$C$608,'Exits'!$B$9:$B$608,'Trades'!A115))))</x:f>
      </x:c>
      <x:c r="F115" s="30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b.d.",IF(AND(O115&gt;0,SUMIFS('Exits'!$J$9:$J$608,'Exits'!$B$9:$B$608,'Trades'!A115)=O115),ROUND(SUMIFS('Exits'!$F$9:$F$608,'Exits'!$B$9:$B$608,'Trades'!A115),2),"b.d.")))</x:f>
      </x:c>
      <x:c r="G115" s="30" t="str">
        <x:f>IF(P115=0,"",IF(K115&lt;&gt;1,"b.d.",IF('Trades'!J115="NET",'Trades'!L115,ROUND(F115-'Trades'!M115-'Trades'!N115+'Trades'!O115,2))))</x:f>
      </x:c>
      <x:c r="H115" s="31" t="str">
        <x:f>IF(P115=0,"",IF(N115=1,G115/'Trades'!P115,"b.d."))</x:f>
      </x:c>
      <x:c r="I115" s="33" t="str">
        <x:f>IF(P115=0,"",IF(K115&lt;&gt;1,"Pozycja niezamknięta",IF(NOT(ISNUMBER('Trades'!P115)),"Brak lub błędne ryzyko: dodatnie, ≤ 1 000 000 000, do 2 miejsc po przecinku.",IF(OR('Trades'!P115&lt;=0,'Trades'!P115&gt;1000000000,ROUND('Trades'!P115,2)&lt;&gt;'Trades'!P115),"Brak lub błędne ryzyko: dodatnie, ≤ 1 000 000 000, do 2 miejsc po przecinku.",IF(AND('Trades'!Q115&lt;&gt;"PRICE",'Trades'!Q115&lt;&gt;"ALL_IN"),"Wybierz PRICE lub ALL_IN",IF('Trades'!Q115&lt;&gt;'Summary'!$K$4,"Wybrano inną podstawę","Zapisane"))))))</x:f>
      </x:c>
      <x:c r="J115" s="33" t="str">
        <x:f>IF(P115=0,"",IF('Summary'!$H$6="Sprawdź daty filtra","Sprawdź daty filtra",IF(L115=1,"Uwzględniona",IF(K115=1,"Poza okresem","Nieuwzględniona"))))</x:f>
      </x:c>
      <x:c r="K115" s="29" t="n">
        <x:f>IF(P115=0,0,IF('Trades'!I115="UNSUPPORTED",4,IF(C115&lt;&gt;"",3,IF('Trades'!I115="OPEN",2,1))))</x:f>
        <x:v>0</x:v>
      </x:c>
      <x:c r="L115" s="29" t="n">
        <x:f>IF(OR(K115&lt;&gt;1,'Summary'!$H$6="Sprawdź daty filtra"),0,IF(AND(OR('Summary'!$B$6="",E115&gt;='Summary'!$B$6),OR('Summary'!$E$6="",E115&lt;'Summary'!$E$6+1)),1,0))</x:f>
        <x:v>0</x:v>
      </x:c>
      <x:c r="M115" s="29" t="n">
        <x:f>IF(AND(L115=1,N115=1,'Trades'!Q115='Summary'!$K$4),1,0)</x:f>
        <x:v>0</x:v>
      </x:c>
      <x:c r="N115" s="29" t="n">
        <x:f>IF(K115&lt;&gt;1,0,IF(NOT(ISNUMBER('Trades'!P115)),0,IF(AND('Trades'!P115&gt;0,'Trades'!P115&lt;=1000000000,ROUND('Trades'!P115,2)='Trades'!P115,OR('Trades'!Q115="PRICE",'Trades'!Q115="ALL_IN")),1,0)))</x:f>
        <x:v>0</x:v>
      </x:c>
      <x:c r="O115" s="29" t="n">
        <x:f>IF(P115=0,0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0,COUNTIFS('Exits'!$B$9:$B$608,'Trades'!A115,'Exits'!$K$9:$K$608,1)))</x:f>
        <x:v>0</x:v>
      </x:c>
      <x:c r="P115" s="29" t="n">
        <x:f>IF(COUNTA('Trades'!A115:I115,'Trades'!K115:T115)=0,0,1)</x:f>
        <x:v>0</x:v>
      </x:c>
    </x:row>
    <x:row r="116" ht="52" customHeight="1">
      <x:c r="A116" s="29" t="str">
        <x:f>IF(P116=0,"",IF('Trades'!A116="","[Trades "&amp;ROW()&amp;"]",'Trades'!A116))</x:f>
      </x:c>
      <x:c r="B116" s="33" t="str">
        <x:f>IF(K116=0,"",CHOOSE(K116,"Zamknięta","Otwarta","Niepełna / błędna","Nieobsługiwana"))</x:f>
      </x:c>
      <x:c r="C116" s="33" t="str">
        <x:f>IF(P116=0,"",IF('Trades'!I116="UNSUPPORTED","Dobieranie / odwrócenia nie są obsługiwane",IF('Trades'!A116="","Podaj ID transakcji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ID: tekst zaczynający się od A–Z, do 64 znaków; bez *, ?, ~, =, &lt; i &gt;. Przykład: T-001.",IF(COUNTIFS('Trades'!$A$9:$A$208,'Trades'!A116)&lt;&gt;1,"ID transakcji się powtarza",IF('Trades'!B116="","Podaj instrument",IF(AND('Trades'!C116&lt;&gt;"LONG",'Trades'!C116&lt;&gt;"SHORT"),"Wybierz LONG lub SHORT",IF(NOT(ISNUMBER('Trades'!D116)),"Podaj prawidłowy czas otwarcia",IF(OR('Trades'!D116&lt;1,'Trades'!D116&gt;2958465),"Podaj prawidłowy czas otwarcia",IF(NOT(ISNUMBER('Trades'!E116)),"Podaj dodatnią początkową ilość",IF(OR('Trades'!E116&lt;=0,'Trades'!E116&gt;1000000,ROUND('Trades'!E116,8)&lt;&gt;'Trades'!E116),"Podaj dodatnią początkową ilość",IF('Trades'!F116="","Podaj jednostkę ilości",IF(AND('Trades'!I116&lt;&gt;"OPEN",'Trades'!I116&lt;&gt;"CLOSED"),"Wybierz OPEN lub CLOSED",IF(AND('Trades'!J116&lt;&gt;"NET",'Trades'!J116&lt;&gt;"GROSS"),"Wybierz NET lub GROSS",IF(COUNTIFS('Exits'!$B$9:$B$608,'Trades'!A116,'Exits'!$G$9:$G$608,-1)&gt;0,"Sprawdź powiązane wyjścia",IF(D116&gt;'Trades'!E116,"Zamknięta ilość przekracza początkową",IF(AND('Trades'!I116="OPEN",D116='Trades'!E116),"OPEN jest sprzeczne z zerową pozostałą ilością",IF('Trades'!I116="OPEN","",IF(O116=0,"Dodaj wyjście w Exits",IF(D116&lt;&gt;'Trades'!E116,"CLOSED wymaga zamknięcia całej ilości",IF(AND('Trades'!J116="NET",NOT(ISNUMBER('Trades'!L116))),"Podaj uzgodnione netto całej pozycji",IF(AND('Trades'!J116="NET",'Trades'!K116&lt;&gt;"YES"),"Potwierdź netto całej pozycji",IF(IF('Trades'!J116="NET",IF('Trades'!M116="",FALSE,IF(NOT(ISNUMBER('Trades'!M116)),TRUE,OR('Trades'!M116&lt;0,'Trades'!M116&gt;1000000000,ROUND('Trades'!M116,2)&lt;&gt;'Trades'!M116))),FALSE),"Kwoty: do 2 miejsc po przecinku; wartość bezwzględna wpisu ≤ 1 000 000 000.",IF(IF('Trades'!J116="NET",IF('Trades'!N116="",FALSE,IF(NOT(ISNUMBER('Trades'!N116)),TRUE,OR('Trades'!N116&lt;0,'Trades'!N116&gt;1000000000,ROUND('Trades'!N116,2)&lt;&gt;'Trades'!N116))),FALSE),"Kwoty: do 2 miejsc po przecinku; wartość bezwzględna wpisu ≤ 1 000 000 000.",IF(IF('Trades'!J116="NET",IF('Trades'!O116="",FALSE,IF(NOT(ISNUMBER('Trades'!O116)),TRUE,OR(ABS('Trades'!O116)&gt;1000000000,ROUND('Trades'!O116,2)&lt;&gt;'Trades'!O116))),FALSE),"Kwoty: do 2 miejsc po przecinku; wartość bezwzględna wpisu ≤ 1 000 000 000.",IF(AND('Trades'!J116="GROSS",NOT(ISNUMBER('Trades'!M116))),"Podaj prowizję, także zero",IF(AND('Trades'!J116="GROSS",'Trades'!M116&lt;0),"Prowizja nie może być ujemna",IF(AND('Trades'!J116="GROSS",NOT(ISNUMBER('Trades'!N116))),"Podaj pozostałe opłaty, także zero",IF(AND('Trades'!J116="GROSS",'Trades'!N116&lt;0),"Opłaty nie mogą być ujemne",IF(AND('Trades'!J116="GROSS",NOT(ISNUMBER('Trades'!O116))),"Podaj finansowanie ze znakiem, także zero",IF(AND('Trades'!J116="GROSS",NOT(ISNUMBER(F116))),"Podaj P&amp;L brutto każdego wyjścia",IF(IF('Trades'!J116="NET",OR(ABS('Trades'!L116)&gt;1000000000,ROUND('Trades'!L116,2)&lt;&gt;'Trades'!L116),FALSE),"Kwoty: do 2 miejsc po przecinku; wartość bezwzględna wpisu ≤ 1 000 000 000.",IF(IF('Trades'!J116="GROSS",OR(ABS('Trades'!M116)&gt;1000000000,ABS('Trades'!N116)&gt;1000000000,ABS('Trades'!O116)&gt;1000000000,ROUND('Trades'!M116,2)&lt;&gt;'Trades'!M116,ROUND('Trades'!N116,2)&lt;&gt;'Trades'!N116,ROUND('Trades'!O116,2)&lt;&gt;'Trades'!O116),FALSE),"Kwoty: do 2 miejsc po przecinku; wartość bezwzględna wpisu ≤ 1 000 000 000.",IF(AND('Trades'!G116&lt;&gt;"",OR(NOT(ISNUMBER('Trades'!G116)),'Trades'!G116&lt;=0)),"Podaj dodatnią cenę lub pozostaw puste",IF(AND('Trades'!H116&lt;&gt;"",OR(NOT(ISNUMBER('Trades'!H116)),'Trades'!H116&lt;=0)),"Podaj dodatnią cenę lub pozostaw puste","")))))))))))))))))))))))))))))))))))</x:f>
      </x:c>
      <x:c r="D116" s="31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b.d.",ROUND(SUMIFS('Exits'!$I$9:$I$608,'Exits'!$B$9:$B$608,'Trades'!A116),8)))</x:f>
      </x:c>
      <x:c r="E116" s="32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b.d.",IF(OR(O116=0,COUNTIFS('Exits'!$B$9:$B$608,'Trades'!A116,'Exits'!$G$9:$G$608,-1)&gt;0),"b.d.",_xlfn.MAXIFS('Exits'!$C$9:$C$608,'Exits'!$B$9:$B$608,'Trades'!A116))))</x:f>
      </x:c>
      <x:c r="F116" s="30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b.d.",IF(AND(O116&gt;0,SUMIFS('Exits'!$J$9:$J$608,'Exits'!$B$9:$B$608,'Trades'!A116)=O116),ROUND(SUMIFS('Exits'!$F$9:$F$608,'Exits'!$B$9:$B$608,'Trades'!A116),2),"b.d.")))</x:f>
      </x:c>
      <x:c r="G116" s="30" t="str">
        <x:f>IF(P116=0,"",IF(K116&lt;&gt;1,"b.d.",IF('Trades'!J116="NET",'Trades'!L116,ROUND(F116-'Trades'!M116-'Trades'!N116+'Trades'!O116,2))))</x:f>
      </x:c>
      <x:c r="H116" s="31" t="str">
        <x:f>IF(P116=0,"",IF(N116=1,G116/'Trades'!P116,"b.d."))</x:f>
      </x:c>
      <x:c r="I116" s="33" t="str">
        <x:f>IF(P116=0,"",IF(K116&lt;&gt;1,"Pozycja niezamknięta",IF(NOT(ISNUMBER('Trades'!P116)),"Brak lub błędne ryzyko: dodatnie, ≤ 1 000 000 000, do 2 miejsc po przecinku.",IF(OR('Trades'!P116&lt;=0,'Trades'!P116&gt;1000000000,ROUND('Trades'!P116,2)&lt;&gt;'Trades'!P116),"Brak lub błędne ryzyko: dodatnie, ≤ 1 000 000 000, do 2 miejsc po przecinku.",IF(AND('Trades'!Q116&lt;&gt;"PRICE",'Trades'!Q116&lt;&gt;"ALL_IN"),"Wybierz PRICE lub ALL_IN",IF('Trades'!Q116&lt;&gt;'Summary'!$K$4,"Wybrano inną podstawę","Zapisane"))))))</x:f>
      </x:c>
      <x:c r="J116" s="33" t="str">
        <x:f>IF(P116=0,"",IF('Summary'!$H$6="Sprawdź daty filtra","Sprawdź daty filtra",IF(L116=1,"Uwzględniona",IF(K116=1,"Poza okresem","Nieuwzględniona"))))</x:f>
      </x:c>
      <x:c r="K116" s="29" t="n">
        <x:f>IF(P116=0,0,IF('Trades'!I116="UNSUPPORTED",4,IF(C116&lt;&gt;"",3,IF('Trades'!I116="OPEN",2,1))))</x:f>
        <x:v>0</x:v>
      </x:c>
      <x:c r="L116" s="29" t="n">
        <x:f>IF(OR(K116&lt;&gt;1,'Summary'!$H$6="Sprawdź daty filtra"),0,IF(AND(OR('Summary'!$B$6="",E116&gt;='Summary'!$B$6),OR('Summary'!$E$6="",E116&lt;'Summary'!$E$6+1)),1,0))</x:f>
        <x:v>0</x:v>
      </x:c>
      <x:c r="M116" s="29" t="n">
        <x:f>IF(AND(L116=1,N116=1,'Trades'!Q116='Summary'!$K$4),1,0)</x:f>
        <x:v>0</x:v>
      </x:c>
      <x:c r="N116" s="29" t="n">
        <x:f>IF(K116&lt;&gt;1,0,IF(NOT(ISNUMBER('Trades'!P116)),0,IF(AND('Trades'!P116&gt;0,'Trades'!P116&lt;=1000000000,ROUND('Trades'!P116,2)='Trades'!P116,OR('Trades'!Q116="PRICE",'Trades'!Q116="ALL_IN")),1,0)))</x:f>
        <x:v>0</x:v>
      </x:c>
      <x:c r="O116" s="29" t="n">
        <x:f>IF(P116=0,0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0,COUNTIFS('Exits'!$B$9:$B$608,'Trades'!A116,'Exits'!$K$9:$K$608,1)))</x:f>
        <x:v>0</x:v>
      </x:c>
      <x:c r="P116" s="29" t="n">
        <x:f>IF(COUNTA('Trades'!A116:I116,'Trades'!K116:T116)=0,0,1)</x:f>
        <x:v>0</x:v>
      </x:c>
    </x:row>
    <x:row r="117" ht="52" customHeight="1">
      <x:c r="A117" s="29" t="str">
        <x:f>IF(P117=0,"",IF('Trades'!A117="","[Trades "&amp;ROW()&amp;"]",'Trades'!A117))</x:f>
      </x:c>
      <x:c r="B117" s="33" t="str">
        <x:f>IF(K117=0,"",CHOOSE(K117,"Zamknięta","Otwarta","Niepełna / błędna","Nieobsługiwana"))</x:f>
      </x:c>
      <x:c r="C117" s="33" t="str">
        <x:f>IF(P117=0,"",IF('Trades'!I117="UNSUPPORTED","Dobieranie / odwrócenia nie są obsługiwane",IF('Trades'!A117="","Podaj ID transakcji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ID: tekst zaczynający się od A–Z, do 64 znaków; bez *, ?, ~, =, &lt; i &gt;. Przykład: T-001.",IF(COUNTIFS('Trades'!$A$9:$A$208,'Trades'!A117)&lt;&gt;1,"ID transakcji się powtarza",IF('Trades'!B117="","Podaj instrument",IF(AND('Trades'!C117&lt;&gt;"LONG",'Trades'!C117&lt;&gt;"SHORT"),"Wybierz LONG lub SHORT",IF(NOT(ISNUMBER('Trades'!D117)),"Podaj prawidłowy czas otwarcia",IF(OR('Trades'!D117&lt;1,'Trades'!D117&gt;2958465),"Podaj prawidłowy czas otwarcia",IF(NOT(ISNUMBER('Trades'!E117)),"Podaj dodatnią początkową ilość",IF(OR('Trades'!E117&lt;=0,'Trades'!E117&gt;1000000,ROUND('Trades'!E117,8)&lt;&gt;'Trades'!E117),"Podaj dodatnią początkową ilość",IF('Trades'!F117="","Podaj jednostkę ilości",IF(AND('Trades'!I117&lt;&gt;"OPEN",'Trades'!I117&lt;&gt;"CLOSED"),"Wybierz OPEN lub CLOSED",IF(AND('Trades'!J117&lt;&gt;"NET",'Trades'!J117&lt;&gt;"GROSS"),"Wybierz NET lub GROSS",IF(COUNTIFS('Exits'!$B$9:$B$608,'Trades'!A117,'Exits'!$G$9:$G$608,-1)&gt;0,"Sprawdź powiązane wyjścia",IF(D117&gt;'Trades'!E117,"Zamknięta ilość przekracza początkową",IF(AND('Trades'!I117="OPEN",D117='Trades'!E117),"OPEN jest sprzeczne z zerową pozostałą ilością",IF('Trades'!I117="OPEN","",IF(O117=0,"Dodaj wyjście w Exits",IF(D117&lt;&gt;'Trades'!E117,"CLOSED wymaga zamknięcia całej ilości",IF(AND('Trades'!J117="NET",NOT(ISNUMBER('Trades'!L117))),"Podaj uzgodnione netto całej pozycji",IF(AND('Trades'!J117="NET",'Trades'!K117&lt;&gt;"YES"),"Potwierdź netto całej pozycji",IF(IF('Trades'!J117="NET",IF('Trades'!M117="",FALSE,IF(NOT(ISNUMBER('Trades'!M117)),TRUE,OR('Trades'!M117&lt;0,'Trades'!M117&gt;1000000000,ROUND('Trades'!M117,2)&lt;&gt;'Trades'!M117))),FALSE),"Kwoty: do 2 miejsc po przecinku; wartość bezwzględna wpisu ≤ 1 000 000 000.",IF(IF('Trades'!J117="NET",IF('Trades'!N117="",FALSE,IF(NOT(ISNUMBER('Trades'!N117)),TRUE,OR('Trades'!N117&lt;0,'Trades'!N117&gt;1000000000,ROUND('Trades'!N117,2)&lt;&gt;'Trades'!N117))),FALSE),"Kwoty: do 2 miejsc po przecinku; wartość bezwzględna wpisu ≤ 1 000 000 000.",IF(IF('Trades'!J117="NET",IF('Trades'!O117="",FALSE,IF(NOT(ISNUMBER('Trades'!O117)),TRUE,OR(ABS('Trades'!O117)&gt;1000000000,ROUND('Trades'!O117,2)&lt;&gt;'Trades'!O117))),FALSE),"Kwoty: do 2 miejsc po przecinku; wartość bezwzględna wpisu ≤ 1 000 000 000.",IF(AND('Trades'!J117="GROSS",NOT(ISNUMBER('Trades'!M117))),"Podaj prowizję, także zero",IF(AND('Trades'!J117="GROSS",'Trades'!M117&lt;0),"Prowizja nie może być ujemna",IF(AND('Trades'!J117="GROSS",NOT(ISNUMBER('Trades'!N117))),"Podaj pozostałe opłaty, także zero",IF(AND('Trades'!J117="GROSS",'Trades'!N117&lt;0),"Opłaty nie mogą być ujemne",IF(AND('Trades'!J117="GROSS",NOT(ISNUMBER('Trades'!O117))),"Podaj finansowanie ze znakiem, także zero",IF(AND('Trades'!J117="GROSS",NOT(ISNUMBER(F117))),"Podaj P&amp;L brutto każdego wyjścia",IF(IF('Trades'!J117="NET",OR(ABS('Trades'!L117)&gt;1000000000,ROUND('Trades'!L117,2)&lt;&gt;'Trades'!L117),FALSE),"Kwoty: do 2 miejsc po przecinku; wartość bezwzględna wpisu ≤ 1 000 000 000.",IF(IF('Trades'!J117="GROSS",OR(ABS('Trades'!M117)&gt;1000000000,ABS('Trades'!N117)&gt;1000000000,ABS('Trades'!O117)&gt;1000000000,ROUND('Trades'!M117,2)&lt;&gt;'Trades'!M117,ROUND('Trades'!N117,2)&lt;&gt;'Trades'!N117,ROUND('Trades'!O117,2)&lt;&gt;'Trades'!O117),FALSE),"Kwoty: do 2 miejsc po przecinku; wartość bezwzględna wpisu ≤ 1 000 000 000.",IF(AND('Trades'!G117&lt;&gt;"",OR(NOT(ISNUMBER('Trades'!G117)),'Trades'!G117&lt;=0)),"Podaj dodatnią cenę lub pozostaw puste",IF(AND('Trades'!H117&lt;&gt;"",OR(NOT(ISNUMBER('Trades'!H117)),'Trades'!H117&lt;=0)),"Podaj dodatnią cenę lub pozostaw puste","")))))))))))))))))))))))))))))))))))</x:f>
      </x:c>
      <x:c r="D117" s="31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b.d.",ROUND(SUMIFS('Exits'!$I$9:$I$608,'Exits'!$B$9:$B$608,'Trades'!A117),8)))</x:f>
      </x:c>
      <x:c r="E117" s="32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b.d.",IF(OR(O117=0,COUNTIFS('Exits'!$B$9:$B$608,'Trades'!A117,'Exits'!$G$9:$G$608,-1)&gt;0),"b.d.",_xlfn.MAXIFS('Exits'!$C$9:$C$608,'Exits'!$B$9:$B$608,'Trades'!A117))))</x:f>
      </x:c>
      <x:c r="F117" s="30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b.d.",IF(AND(O117&gt;0,SUMIFS('Exits'!$J$9:$J$608,'Exits'!$B$9:$B$608,'Trades'!A117)=O117),ROUND(SUMIFS('Exits'!$F$9:$F$608,'Exits'!$B$9:$B$608,'Trades'!A117),2),"b.d.")))</x:f>
      </x:c>
      <x:c r="G117" s="30" t="str">
        <x:f>IF(P117=0,"",IF(K117&lt;&gt;1,"b.d.",IF('Trades'!J117="NET",'Trades'!L117,ROUND(F117-'Trades'!M117-'Trades'!N117+'Trades'!O117,2))))</x:f>
      </x:c>
      <x:c r="H117" s="31" t="str">
        <x:f>IF(P117=0,"",IF(N117=1,G117/'Trades'!P117,"b.d."))</x:f>
      </x:c>
      <x:c r="I117" s="33" t="str">
        <x:f>IF(P117=0,"",IF(K117&lt;&gt;1,"Pozycja niezamknięta",IF(NOT(ISNUMBER('Trades'!P117)),"Brak lub błędne ryzyko: dodatnie, ≤ 1 000 000 000, do 2 miejsc po przecinku.",IF(OR('Trades'!P117&lt;=0,'Trades'!P117&gt;1000000000,ROUND('Trades'!P117,2)&lt;&gt;'Trades'!P117),"Brak lub błędne ryzyko: dodatnie, ≤ 1 000 000 000, do 2 miejsc po przecinku.",IF(AND('Trades'!Q117&lt;&gt;"PRICE",'Trades'!Q117&lt;&gt;"ALL_IN"),"Wybierz PRICE lub ALL_IN",IF('Trades'!Q117&lt;&gt;'Summary'!$K$4,"Wybrano inną podstawę","Zapisane"))))))</x:f>
      </x:c>
      <x:c r="J117" s="33" t="str">
        <x:f>IF(P117=0,"",IF('Summary'!$H$6="Sprawdź daty filtra","Sprawdź daty filtra",IF(L117=1,"Uwzględniona",IF(K117=1,"Poza okresem","Nieuwzględniona"))))</x:f>
      </x:c>
      <x:c r="K117" s="29" t="n">
        <x:f>IF(P117=0,0,IF('Trades'!I117="UNSUPPORTED",4,IF(C117&lt;&gt;"",3,IF('Trades'!I117="OPEN",2,1))))</x:f>
        <x:v>0</x:v>
      </x:c>
      <x:c r="L117" s="29" t="n">
        <x:f>IF(OR(K117&lt;&gt;1,'Summary'!$H$6="Sprawdź daty filtra"),0,IF(AND(OR('Summary'!$B$6="",E117&gt;='Summary'!$B$6),OR('Summary'!$E$6="",E117&lt;'Summary'!$E$6+1)),1,0))</x:f>
        <x:v>0</x:v>
      </x:c>
      <x:c r="M117" s="29" t="n">
        <x:f>IF(AND(L117=1,N117=1,'Trades'!Q117='Summary'!$K$4),1,0)</x:f>
        <x:v>0</x:v>
      </x:c>
      <x:c r="N117" s="29" t="n">
        <x:f>IF(K117&lt;&gt;1,0,IF(NOT(ISNUMBER('Trades'!P117)),0,IF(AND('Trades'!P117&gt;0,'Trades'!P117&lt;=1000000000,ROUND('Trades'!P117,2)='Trades'!P117,OR('Trades'!Q117="PRICE",'Trades'!Q117="ALL_IN")),1,0)))</x:f>
        <x:v>0</x:v>
      </x:c>
      <x:c r="O117" s="29" t="n">
        <x:f>IF(P117=0,0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0,COUNTIFS('Exits'!$B$9:$B$608,'Trades'!A117,'Exits'!$K$9:$K$608,1)))</x:f>
        <x:v>0</x:v>
      </x:c>
      <x:c r="P117" s="29" t="n">
        <x:f>IF(COUNTA('Trades'!A117:I117,'Trades'!K117:T117)=0,0,1)</x:f>
        <x:v>0</x:v>
      </x:c>
    </x:row>
    <x:row r="118" ht="52" customHeight="1">
      <x:c r="A118" s="29" t="str">
        <x:f>IF(P118=0,"",IF('Trades'!A118="","[Trades "&amp;ROW()&amp;"]",'Trades'!A118))</x:f>
      </x:c>
      <x:c r="B118" s="33" t="str">
        <x:f>IF(K118=0,"",CHOOSE(K118,"Zamknięta","Otwarta","Niepełna / błędna","Nieobsługiwana"))</x:f>
      </x:c>
      <x:c r="C118" s="33" t="str">
        <x:f>IF(P118=0,"",IF('Trades'!I118="UNSUPPORTED","Dobieranie / odwrócenia nie są obsługiwane",IF('Trades'!A118="","Podaj ID transakcji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ID: tekst zaczynający się od A–Z, do 64 znaków; bez *, ?, ~, =, &lt; i &gt;. Przykład: T-001.",IF(COUNTIFS('Trades'!$A$9:$A$208,'Trades'!A118)&lt;&gt;1,"ID transakcji się powtarza",IF('Trades'!B118="","Podaj instrument",IF(AND('Trades'!C118&lt;&gt;"LONG",'Trades'!C118&lt;&gt;"SHORT"),"Wybierz LONG lub SHORT",IF(NOT(ISNUMBER('Trades'!D118)),"Podaj prawidłowy czas otwarcia",IF(OR('Trades'!D118&lt;1,'Trades'!D118&gt;2958465),"Podaj prawidłowy czas otwarcia",IF(NOT(ISNUMBER('Trades'!E118)),"Podaj dodatnią początkową ilość",IF(OR('Trades'!E118&lt;=0,'Trades'!E118&gt;1000000,ROUND('Trades'!E118,8)&lt;&gt;'Trades'!E118),"Podaj dodatnią początkową ilość",IF('Trades'!F118="","Podaj jednostkę ilości",IF(AND('Trades'!I118&lt;&gt;"OPEN",'Trades'!I118&lt;&gt;"CLOSED"),"Wybierz OPEN lub CLOSED",IF(AND('Trades'!J118&lt;&gt;"NET",'Trades'!J118&lt;&gt;"GROSS"),"Wybierz NET lub GROSS",IF(COUNTIFS('Exits'!$B$9:$B$608,'Trades'!A118,'Exits'!$G$9:$G$608,-1)&gt;0,"Sprawdź powiązane wyjścia",IF(D118&gt;'Trades'!E118,"Zamknięta ilość przekracza początkową",IF(AND('Trades'!I118="OPEN",D118='Trades'!E118),"OPEN jest sprzeczne z zerową pozostałą ilością",IF('Trades'!I118="OPEN","",IF(O118=0,"Dodaj wyjście w Exits",IF(D118&lt;&gt;'Trades'!E118,"CLOSED wymaga zamknięcia całej ilości",IF(AND('Trades'!J118="NET",NOT(ISNUMBER('Trades'!L118))),"Podaj uzgodnione netto całej pozycji",IF(AND('Trades'!J118="NET",'Trades'!K118&lt;&gt;"YES"),"Potwierdź netto całej pozycji",IF(IF('Trades'!J118="NET",IF('Trades'!M118="",FALSE,IF(NOT(ISNUMBER('Trades'!M118)),TRUE,OR('Trades'!M118&lt;0,'Trades'!M118&gt;1000000000,ROUND('Trades'!M118,2)&lt;&gt;'Trades'!M118))),FALSE),"Kwoty: do 2 miejsc po przecinku; wartość bezwzględna wpisu ≤ 1 000 000 000.",IF(IF('Trades'!J118="NET",IF('Trades'!N118="",FALSE,IF(NOT(ISNUMBER('Trades'!N118)),TRUE,OR('Trades'!N118&lt;0,'Trades'!N118&gt;1000000000,ROUND('Trades'!N118,2)&lt;&gt;'Trades'!N118))),FALSE),"Kwoty: do 2 miejsc po przecinku; wartość bezwzględna wpisu ≤ 1 000 000 000.",IF(IF('Trades'!J118="NET",IF('Trades'!O118="",FALSE,IF(NOT(ISNUMBER('Trades'!O118)),TRUE,OR(ABS('Trades'!O118)&gt;1000000000,ROUND('Trades'!O118,2)&lt;&gt;'Trades'!O118))),FALSE),"Kwoty: do 2 miejsc po przecinku; wartość bezwzględna wpisu ≤ 1 000 000 000.",IF(AND('Trades'!J118="GROSS",NOT(ISNUMBER('Trades'!M118))),"Podaj prowizję, także zero",IF(AND('Trades'!J118="GROSS",'Trades'!M118&lt;0),"Prowizja nie może być ujemna",IF(AND('Trades'!J118="GROSS",NOT(ISNUMBER('Trades'!N118))),"Podaj pozostałe opłaty, także zero",IF(AND('Trades'!J118="GROSS",'Trades'!N118&lt;0),"Opłaty nie mogą być ujemne",IF(AND('Trades'!J118="GROSS",NOT(ISNUMBER('Trades'!O118))),"Podaj finansowanie ze znakiem, także zero",IF(AND('Trades'!J118="GROSS",NOT(ISNUMBER(F118))),"Podaj P&amp;L brutto każdego wyjścia",IF(IF('Trades'!J118="NET",OR(ABS('Trades'!L118)&gt;1000000000,ROUND('Trades'!L118,2)&lt;&gt;'Trades'!L118),FALSE),"Kwoty: do 2 miejsc po przecinku; wartość bezwzględna wpisu ≤ 1 000 000 000.",IF(IF('Trades'!J118="GROSS",OR(ABS('Trades'!M118)&gt;1000000000,ABS('Trades'!N118)&gt;1000000000,ABS('Trades'!O118)&gt;1000000000,ROUND('Trades'!M118,2)&lt;&gt;'Trades'!M118,ROUND('Trades'!N118,2)&lt;&gt;'Trades'!N118,ROUND('Trades'!O118,2)&lt;&gt;'Trades'!O118),FALSE),"Kwoty: do 2 miejsc po przecinku; wartość bezwzględna wpisu ≤ 1 000 000 000.",IF(AND('Trades'!G118&lt;&gt;"",OR(NOT(ISNUMBER('Trades'!G118)),'Trades'!G118&lt;=0)),"Podaj dodatnią cenę lub pozostaw puste",IF(AND('Trades'!H118&lt;&gt;"",OR(NOT(ISNUMBER('Trades'!H118)),'Trades'!H118&lt;=0)),"Podaj dodatnią cenę lub pozostaw puste","")))))))))))))))))))))))))))))))))))</x:f>
      </x:c>
      <x:c r="D118" s="31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b.d.",ROUND(SUMIFS('Exits'!$I$9:$I$608,'Exits'!$B$9:$B$608,'Trades'!A118),8)))</x:f>
      </x:c>
      <x:c r="E118" s="32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b.d.",IF(OR(O118=0,COUNTIFS('Exits'!$B$9:$B$608,'Trades'!A118,'Exits'!$G$9:$G$608,-1)&gt;0),"b.d.",_xlfn.MAXIFS('Exits'!$C$9:$C$608,'Exits'!$B$9:$B$608,'Trades'!A118))))</x:f>
      </x:c>
      <x:c r="F118" s="30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b.d.",IF(AND(O118&gt;0,SUMIFS('Exits'!$J$9:$J$608,'Exits'!$B$9:$B$608,'Trades'!A118)=O118),ROUND(SUMIFS('Exits'!$F$9:$F$608,'Exits'!$B$9:$B$608,'Trades'!A118),2),"b.d.")))</x:f>
      </x:c>
      <x:c r="G118" s="30" t="str">
        <x:f>IF(P118=0,"",IF(K118&lt;&gt;1,"b.d.",IF('Trades'!J118="NET",'Trades'!L118,ROUND(F118-'Trades'!M118-'Trades'!N118+'Trades'!O118,2))))</x:f>
      </x:c>
      <x:c r="H118" s="31" t="str">
        <x:f>IF(P118=0,"",IF(N118=1,G118/'Trades'!P118,"b.d."))</x:f>
      </x:c>
      <x:c r="I118" s="33" t="str">
        <x:f>IF(P118=0,"",IF(K118&lt;&gt;1,"Pozycja niezamknięta",IF(NOT(ISNUMBER('Trades'!P118)),"Brak lub błędne ryzyko: dodatnie, ≤ 1 000 000 000, do 2 miejsc po przecinku.",IF(OR('Trades'!P118&lt;=0,'Trades'!P118&gt;1000000000,ROUND('Trades'!P118,2)&lt;&gt;'Trades'!P118),"Brak lub błędne ryzyko: dodatnie, ≤ 1 000 000 000, do 2 miejsc po przecinku.",IF(AND('Trades'!Q118&lt;&gt;"PRICE",'Trades'!Q118&lt;&gt;"ALL_IN"),"Wybierz PRICE lub ALL_IN",IF('Trades'!Q118&lt;&gt;'Summary'!$K$4,"Wybrano inną podstawę","Zapisane"))))))</x:f>
      </x:c>
      <x:c r="J118" s="33" t="str">
        <x:f>IF(P118=0,"",IF('Summary'!$H$6="Sprawdź daty filtra","Sprawdź daty filtra",IF(L118=1,"Uwzględniona",IF(K118=1,"Poza okresem","Nieuwzględniona"))))</x:f>
      </x:c>
      <x:c r="K118" s="29" t="n">
        <x:f>IF(P118=0,0,IF('Trades'!I118="UNSUPPORTED",4,IF(C118&lt;&gt;"",3,IF('Trades'!I118="OPEN",2,1))))</x:f>
        <x:v>0</x:v>
      </x:c>
      <x:c r="L118" s="29" t="n">
        <x:f>IF(OR(K118&lt;&gt;1,'Summary'!$H$6="Sprawdź daty filtra"),0,IF(AND(OR('Summary'!$B$6="",E118&gt;='Summary'!$B$6),OR('Summary'!$E$6="",E118&lt;'Summary'!$E$6+1)),1,0))</x:f>
        <x:v>0</x:v>
      </x:c>
      <x:c r="M118" s="29" t="n">
        <x:f>IF(AND(L118=1,N118=1,'Trades'!Q118='Summary'!$K$4),1,0)</x:f>
        <x:v>0</x:v>
      </x:c>
      <x:c r="N118" s="29" t="n">
        <x:f>IF(K118&lt;&gt;1,0,IF(NOT(ISNUMBER('Trades'!P118)),0,IF(AND('Trades'!P118&gt;0,'Trades'!P118&lt;=1000000000,ROUND('Trades'!P118,2)='Trades'!P118,OR('Trades'!Q118="PRICE",'Trades'!Q118="ALL_IN")),1,0)))</x:f>
        <x:v>0</x:v>
      </x:c>
      <x:c r="O118" s="29" t="n">
        <x:f>IF(P118=0,0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0,COUNTIFS('Exits'!$B$9:$B$608,'Trades'!A118,'Exits'!$K$9:$K$608,1)))</x:f>
        <x:v>0</x:v>
      </x:c>
      <x:c r="P118" s="29" t="n">
        <x:f>IF(COUNTA('Trades'!A118:I118,'Trades'!K118:T118)=0,0,1)</x:f>
        <x:v>0</x:v>
      </x:c>
    </x:row>
    <x:row r="119" ht="52" customHeight="1">
      <x:c r="A119" s="29" t="str">
        <x:f>IF(P119=0,"",IF('Trades'!A119="","[Trades "&amp;ROW()&amp;"]",'Trades'!A119))</x:f>
      </x:c>
      <x:c r="B119" s="33" t="str">
        <x:f>IF(K119=0,"",CHOOSE(K119,"Zamknięta","Otwarta","Niepełna / błędna","Nieobsługiwana"))</x:f>
      </x:c>
      <x:c r="C119" s="33" t="str">
        <x:f>IF(P119=0,"",IF('Trades'!I119="UNSUPPORTED","Dobieranie / odwrócenia nie są obsługiwane",IF('Trades'!A119="","Podaj ID transakcji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ID: tekst zaczynający się od A–Z, do 64 znaków; bez *, ?, ~, =, &lt; i &gt;. Przykład: T-001.",IF(COUNTIFS('Trades'!$A$9:$A$208,'Trades'!A119)&lt;&gt;1,"ID transakcji się powtarza",IF('Trades'!B119="","Podaj instrument",IF(AND('Trades'!C119&lt;&gt;"LONG",'Trades'!C119&lt;&gt;"SHORT"),"Wybierz LONG lub SHORT",IF(NOT(ISNUMBER('Trades'!D119)),"Podaj prawidłowy czas otwarcia",IF(OR('Trades'!D119&lt;1,'Trades'!D119&gt;2958465),"Podaj prawidłowy czas otwarcia",IF(NOT(ISNUMBER('Trades'!E119)),"Podaj dodatnią początkową ilość",IF(OR('Trades'!E119&lt;=0,'Trades'!E119&gt;1000000,ROUND('Trades'!E119,8)&lt;&gt;'Trades'!E119),"Podaj dodatnią początkową ilość",IF('Trades'!F119="","Podaj jednostkę ilości",IF(AND('Trades'!I119&lt;&gt;"OPEN",'Trades'!I119&lt;&gt;"CLOSED"),"Wybierz OPEN lub CLOSED",IF(AND('Trades'!J119&lt;&gt;"NET",'Trades'!J119&lt;&gt;"GROSS"),"Wybierz NET lub GROSS",IF(COUNTIFS('Exits'!$B$9:$B$608,'Trades'!A119,'Exits'!$G$9:$G$608,-1)&gt;0,"Sprawdź powiązane wyjścia",IF(D119&gt;'Trades'!E119,"Zamknięta ilość przekracza początkową",IF(AND('Trades'!I119="OPEN",D119='Trades'!E119),"OPEN jest sprzeczne z zerową pozostałą ilością",IF('Trades'!I119="OPEN","",IF(O119=0,"Dodaj wyjście w Exits",IF(D119&lt;&gt;'Trades'!E119,"CLOSED wymaga zamknięcia całej ilości",IF(AND('Trades'!J119="NET",NOT(ISNUMBER('Trades'!L119))),"Podaj uzgodnione netto całej pozycji",IF(AND('Trades'!J119="NET",'Trades'!K119&lt;&gt;"YES"),"Potwierdź netto całej pozycji",IF(IF('Trades'!J119="NET",IF('Trades'!M119="",FALSE,IF(NOT(ISNUMBER('Trades'!M119)),TRUE,OR('Trades'!M119&lt;0,'Trades'!M119&gt;1000000000,ROUND('Trades'!M119,2)&lt;&gt;'Trades'!M119))),FALSE),"Kwoty: do 2 miejsc po przecinku; wartość bezwzględna wpisu ≤ 1 000 000 000.",IF(IF('Trades'!J119="NET",IF('Trades'!N119="",FALSE,IF(NOT(ISNUMBER('Trades'!N119)),TRUE,OR('Trades'!N119&lt;0,'Trades'!N119&gt;1000000000,ROUND('Trades'!N119,2)&lt;&gt;'Trades'!N119))),FALSE),"Kwoty: do 2 miejsc po przecinku; wartość bezwzględna wpisu ≤ 1 000 000 000.",IF(IF('Trades'!J119="NET",IF('Trades'!O119="",FALSE,IF(NOT(ISNUMBER('Trades'!O119)),TRUE,OR(ABS('Trades'!O119)&gt;1000000000,ROUND('Trades'!O119,2)&lt;&gt;'Trades'!O119))),FALSE),"Kwoty: do 2 miejsc po przecinku; wartość bezwzględna wpisu ≤ 1 000 000 000.",IF(AND('Trades'!J119="GROSS",NOT(ISNUMBER('Trades'!M119))),"Podaj prowizję, także zero",IF(AND('Trades'!J119="GROSS",'Trades'!M119&lt;0),"Prowizja nie może być ujemna",IF(AND('Trades'!J119="GROSS",NOT(ISNUMBER('Trades'!N119))),"Podaj pozostałe opłaty, także zero",IF(AND('Trades'!J119="GROSS",'Trades'!N119&lt;0),"Opłaty nie mogą być ujemne",IF(AND('Trades'!J119="GROSS",NOT(ISNUMBER('Trades'!O119))),"Podaj finansowanie ze znakiem, także zero",IF(AND('Trades'!J119="GROSS",NOT(ISNUMBER(F119))),"Podaj P&amp;L brutto każdego wyjścia",IF(IF('Trades'!J119="NET",OR(ABS('Trades'!L119)&gt;1000000000,ROUND('Trades'!L119,2)&lt;&gt;'Trades'!L119),FALSE),"Kwoty: do 2 miejsc po przecinku; wartość bezwzględna wpisu ≤ 1 000 000 000.",IF(IF('Trades'!J119="GROSS",OR(ABS('Trades'!M119)&gt;1000000000,ABS('Trades'!N119)&gt;1000000000,ABS('Trades'!O119)&gt;1000000000,ROUND('Trades'!M119,2)&lt;&gt;'Trades'!M119,ROUND('Trades'!N119,2)&lt;&gt;'Trades'!N119,ROUND('Trades'!O119,2)&lt;&gt;'Trades'!O119),FALSE),"Kwoty: do 2 miejsc po przecinku; wartość bezwzględna wpisu ≤ 1 000 000 000.",IF(AND('Trades'!G119&lt;&gt;"",OR(NOT(ISNUMBER('Trades'!G119)),'Trades'!G119&lt;=0)),"Podaj dodatnią cenę lub pozostaw puste",IF(AND('Trades'!H119&lt;&gt;"",OR(NOT(ISNUMBER('Trades'!H119)),'Trades'!H119&lt;=0)),"Podaj dodatnią cenę lub pozostaw puste","")))))))))))))))))))))))))))))))))))</x:f>
      </x:c>
      <x:c r="D119" s="31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b.d.",ROUND(SUMIFS('Exits'!$I$9:$I$608,'Exits'!$B$9:$B$608,'Trades'!A119),8)))</x:f>
      </x:c>
      <x:c r="E119" s="32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b.d.",IF(OR(O119=0,COUNTIFS('Exits'!$B$9:$B$608,'Trades'!A119,'Exits'!$G$9:$G$608,-1)&gt;0),"b.d.",_xlfn.MAXIFS('Exits'!$C$9:$C$608,'Exits'!$B$9:$B$608,'Trades'!A119))))</x:f>
      </x:c>
      <x:c r="F119" s="30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b.d.",IF(AND(O119&gt;0,SUMIFS('Exits'!$J$9:$J$608,'Exits'!$B$9:$B$608,'Trades'!A119)=O119),ROUND(SUMIFS('Exits'!$F$9:$F$608,'Exits'!$B$9:$B$608,'Trades'!A119),2),"b.d.")))</x:f>
      </x:c>
      <x:c r="G119" s="30" t="str">
        <x:f>IF(P119=0,"",IF(K119&lt;&gt;1,"b.d.",IF('Trades'!J119="NET",'Trades'!L119,ROUND(F119-'Trades'!M119-'Trades'!N119+'Trades'!O119,2))))</x:f>
      </x:c>
      <x:c r="H119" s="31" t="str">
        <x:f>IF(P119=0,"",IF(N119=1,G119/'Trades'!P119,"b.d."))</x:f>
      </x:c>
      <x:c r="I119" s="33" t="str">
        <x:f>IF(P119=0,"",IF(K119&lt;&gt;1,"Pozycja niezamknięta",IF(NOT(ISNUMBER('Trades'!P119)),"Brak lub błędne ryzyko: dodatnie, ≤ 1 000 000 000, do 2 miejsc po przecinku.",IF(OR('Trades'!P119&lt;=0,'Trades'!P119&gt;1000000000,ROUND('Trades'!P119,2)&lt;&gt;'Trades'!P119),"Brak lub błędne ryzyko: dodatnie, ≤ 1 000 000 000, do 2 miejsc po przecinku.",IF(AND('Trades'!Q119&lt;&gt;"PRICE",'Trades'!Q119&lt;&gt;"ALL_IN"),"Wybierz PRICE lub ALL_IN",IF('Trades'!Q119&lt;&gt;'Summary'!$K$4,"Wybrano inną podstawę","Zapisane"))))))</x:f>
      </x:c>
      <x:c r="J119" s="33" t="str">
        <x:f>IF(P119=0,"",IF('Summary'!$H$6="Sprawdź daty filtra","Sprawdź daty filtra",IF(L119=1,"Uwzględniona",IF(K119=1,"Poza okresem","Nieuwzględniona"))))</x:f>
      </x:c>
      <x:c r="K119" s="29" t="n">
        <x:f>IF(P119=0,0,IF('Trades'!I119="UNSUPPORTED",4,IF(C119&lt;&gt;"",3,IF('Trades'!I119="OPEN",2,1))))</x:f>
        <x:v>0</x:v>
      </x:c>
      <x:c r="L119" s="29" t="n">
        <x:f>IF(OR(K119&lt;&gt;1,'Summary'!$H$6="Sprawdź daty filtra"),0,IF(AND(OR('Summary'!$B$6="",E119&gt;='Summary'!$B$6),OR('Summary'!$E$6="",E119&lt;'Summary'!$E$6+1)),1,0))</x:f>
        <x:v>0</x:v>
      </x:c>
      <x:c r="M119" s="29" t="n">
        <x:f>IF(AND(L119=1,N119=1,'Trades'!Q119='Summary'!$K$4),1,0)</x:f>
        <x:v>0</x:v>
      </x:c>
      <x:c r="N119" s="29" t="n">
        <x:f>IF(K119&lt;&gt;1,0,IF(NOT(ISNUMBER('Trades'!P119)),0,IF(AND('Trades'!P119&gt;0,'Trades'!P119&lt;=1000000000,ROUND('Trades'!P119,2)='Trades'!P119,OR('Trades'!Q119="PRICE",'Trades'!Q119="ALL_IN")),1,0)))</x:f>
        <x:v>0</x:v>
      </x:c>
      <x:c r="O119" s="29" t="n">
        <x:f>IF(P119=0,0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0,COUNTIFS('Exits'!$B$9:$B$608,'Trades'!A119,'Exits'!$K$9:$K$608,1)))</x:f>
        <x:v>0</x:v>
      </x:c>
      <x:c r="P119" s="29" t="n">
        <x:f>IF(COUNTA('Trades'!A119:I119,'Trades'!K119:T119)=0,0,1)</x:f>
        <x:v>0</x:v>
      </x:c>
    </x:row>
    <x:row r="120" ht="52" customHeight="1">
      <x:c r="A120" s="29" t="str">
        <x:f>IF(P120=0,"",IF('Trades'!A120="","[Trades "&amp;ROW()&amp;"]",'Trades'!A120))</x:f>
      </x:c>
      <x:c r="B120" s="33" t="str">
        <x:f>IF(K120=0,"",CHOOSE(K120,"Zamknięta","Otwarta","Niepełna / błędna","Nieobsługiwana"))</x:f>
      </x:c>
      <x:c r="C120" s="33" t="str">
        <x:f>IF(P120=0,"",IF('Trades'!I120="UNSUPPORTED","Dobieranie / odwrócenia nie są obsługiwane",IF('Trades'!A120="","Podaj ID transakcji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ID: tekst zaczynający się od A–Z, do 64 znaków; bez *, ?, ~, =, &lt; i &gt;. Przykład: T-001.",IF(COUNTIFS('Trades'!$A$9:$A$208,'Trades'!A120)&lt;&gt;1,"ID transakcji się powtarza",IF('Trades'!B120="","Podaj instrument",IF(AND('Trades'!C120&lt;&gt;"LONG",'Trades'!C120&lt;&gt;"SHORT"),"Wybierz LONG lub SHORT",IF(NOT(ISNUMBER('Trades'!D120)),"Podaj prawidłowy czas otwarcia",IF(OR('Trades'!D120&lt;1,'Trades'!D120&gt;2958465),"Podaj prawidłowy czas otwarcia",IF(NOT(ISNUMBER('Trades'!E120)),"Podaj dodatnią początkową ilość",IF(OR('Trades'!E120&lt;=0,'Trades'!E120&gt;1000000,ROUND('Trades'!E120,8)&lt;&gt;'Trades'!E120),"Podaj dodatnią początkową ilość",IF('Trades'!F120="","Podaj jednostkę ilości",IF(AND('Trades'!I120&lt;&gt;"OPEN",'Trades'!I120&lt;&gt;"CLOSED"),"Wybierz OPEN lub CLOSED",IF(AND('Trades'!J120&lt;&gt;"NET",'Trades'!J120&lt;&gt;"GROSS"),"Wybierz NET lub GROSS",IF(COUNTIFS('Exits'!$B$9:$B$608,'Trades'!A120,'Exits'!$G$9:$G$608,-1)&gt;0,"Sprawdź powiązane wyjścia",IF(D120&gt;'Trades'!E120,"Zamknięta ilość przekracza początkową",IF(AND('Trades'!I120="OPEN",D120='Trades'!E120),"OPEN jest sprzeczne z zerową pozostałą ilością",IF('Trades'!I120="OPEN","",IF(O120=0,"Dodaj wyjście w Exits",IF(D120&lt;&gt;'Trades'!E120,"CLOSED wymaga zamknięcia całej ilości",IF(AND('Trades'!J120="NET",NOT(ISNUMBER('Trades'!L120))),"Podaj uzgodnione netto całej pozycji",IF(AND('Trades'!J120="NET",'Trades'!K120&lt;&gt;"YES"),"Potwierdź netto całej pozycji",IF(IF('Trades'!J120="NET",IF('Trades'!M120="",FALSE,IF(NOT(ISNUMBER('Trades'!M120)),TRUE,OR('Trades'!M120&lt;0,'Trades'!M120&gt;1000000000,ROUND('Trades'!M120,2)&lt;&gt;'Trades'!M120))),FALSE),"Kwoty: do 2 miejsc po przecinku; wartość bezwzględna wpisu ≤ 1 000 000 000.",IF(IF('Trades'!J120="NET",IF('Trades'!N120="",FALSE,IF(NOT(ISNUMBER('Trades'!N120)),TRUE,OR('Trades'!N120&lt;0,'Trades'!N120&gt;1000000000,ROUND('Trades'!N120,2)&lt;&gt;'Trades'!N120))),FALSE),"Kwoty: do 2 miejsc po przecinku; wartość bezwzględna wpisu ≤ 1 000 000 000.",IF(IF('Trades'!J120="NET",IF('Trades'!O120="",FALSE,IF(NOT(ISNUMBER('Trades'!O120)),TRUE,OR(ABS('Trades'!O120)&gt;1000000000,ROUND('Trades'!O120,2)&lt;&gt;'Trades'!O120))),FALSE),"Kwoty: do 2 miejsc po przecinku; wartość bezwzględna wpisu ≤ 1 000 000 000.",IF(AND('Trades'!J120="GROSS",NOT(ISNUMBER('Trades'!M120))),"Podaj prowizję, także zero",IF(AND('Trades'!J120="GROSS",'Trades'!M120&lt;0),"Prowizja nie może być ujemna",IF(AND('Trades'!J120="GROSS",NOT(ISNUMBER('Trades'!N120))),"Podaj pozostałe opłaty, także zero",IF(AND('Trades'!J120="GROSS",'Trades'!N120&lt;0),"Opłaty nie mogą być ujemne",IF(AND('Trades'!J120="GROSS",NOT(ISNUMBER('Trades'!O120))),"Podaj finansowanie ze znakiem, także zero",IF(AND('Trades'!J120="GROSS",NOT(ISNUMBER(F120))),"Podaj P&amp;L brutto każdego wyjścia",IF(IF('Trades'!J120="NET",OR(ABS('Trades'!L120)&gt;1000000000,ROUND('Trades'!L120,2)&lt;&gt;'Trades'!L120),FALSE),"Kwoty: do 2 miejsc po przecinku; wartość bezwzględna wpisu ≤ 1 000 000 000.",IF(IF('Trades'!J120="GROSS",OR(ABS('Trades'!M120)&gt;1000000000,ABS('Trades'!N120)&gt;1000000000,ABS('Trades'!O120)&gt;1000000000,ROUND('Trades'!M120,2)&lt;&gt;'Trades'!M120,ROUND('Trades'!N120,2)&lt;&gt;'Trades'!N120,ROUND('Trades'!O120,2)&lt;&gt;'Trades'!O120),FALSE),"Kwoty: do 2 miejsc po przecinku; wartość bezwzględna wpisu ≤ 1 000 000 000.",IF(AND('Trades'!G120&lt;&gt;"",OR(NOT(ISNUMBER('Trades'!G120)),'Trades'!G120&lt;=0)),"Podaj dodatnią cenę lub pozostaw puste",IF(AND('Trades'!H120&lt;&gt;"",OR(NOT(ISNUMBER('Trades'!H120)),'Trades'!H120&lt;=0)),"Podaj dodatnią cenę lub pozostaw puste","")))))))))))))))))))))))))))))))))))</x:f>
      </x:c>
      <x:c r="D120" s="31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b.d.",ROUND(SUMIFS('Exits'!$I$9:$I$608,'Exits'!$B$9:$B$608,'Trades'!A120),8)))</x:f>
      </x:c>
      <x:c r="E120" s="32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b.d.",IF(OR(O120=0,COUNTIFS('Exits'!$B$9:$B$608,'Trades'!A120,'Exits'!$G$9:$G$608,-1)&gt;0),"b.d.",_xlfn.MAXIFS('Exits'!$C$9:$C$608,'Exits'!$B$9:$B$608,'Trades'!A120))))</x:f>
      </x:c>
      <x:c r="F120" s="30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b.d.",IF(AND(O120&gt;0,SUMIFS('Exits'!$J$9:$J$608,'Exits'!$B$9:$B$608,'Trades'!A120)=O120),ROUND(SUMIFS('Exits'!$F$9:$F$608,'Exits'!$B$9:$B$608,'Trades'!A120),2),"b.d.")))</x:f>
      </x:c>
      <x:c r="G120" s="30" t="str">
        <x:f>IF(P120=0,"",IF(K120&lt;&gt;1,"b.d.",IF('Trades'!J120="NET",'Trades'!L120,ROUND(F120-'Trades'!M120-'Trades'!N120+'Trades'!O120,2))))</x:f>
      </x:c>
      <x:c r="H120" s="31" t="str">
        <x:f>IF(P120=0,"",IF(N120=1,G120/'Trades'!P120,"b.d."))</x:f>
      </x:c>
      <x:c r="I120" s="33" t="str">
        <x:f>IF(P120=0,"",IF(K120&lt;&gt;1,"Pozycja niezamknięta",IF(NOT(ISNUMBER('Trades'!P120)),"Brak lub błędne ryzyko: dodatnie, ≤ 1 000 000 000, do 2 miejsc po przecinku.",IF(OR('Trades'!P120&lt;=0,'Trades'!P120&gt;1000000000,ROUND('Trades'!P120,2)&lt;&gt;'Trades'!P120),"Brak lub błędne ryzyko: dodatnie, ≤ 1 000 000 000, do 2 miejsc po przecinku.",IF(AND('Trades'!Q120&lt;&gt;"PRICE",'Trades'!Q120&lt;&gt;"ALL_IN"),"Wybierz PRICE lub ALL_IN",IF('Trades'!Q120&lt;&gt;'Summary'!$K$4,"Wybrano inną podstawę","Zapisane"))))))</x:f>
      </x:c>
      <x:c r="J120" s="33" t="str">
        <x:f>IF(P120=0,"",IF('Summary'!$H$6="Sprawdź daty filtra","Sprawdź daty filtra",IF(L120=1,"Uwzględniona",IF(K120=1,"Poza okresem","Nieuwzględniona"))))</x:f>
      </x:c>
      <x:c r="K120" s="29" t="n">
        <x:f>IF(P120=0,0,IF('Trades'!I120="UNSUPPORTED",4,IF(C120&lt;&gt;"",3,IF('Trades'!I120="OPEN",2,1))))</x:f>
        <x:v>0</x:v>
      </x:c>
      <x:c r="L120" s="29" t="n">
        <x:f>IF(OR(K120&lt;&gt;1,'Summary'!$H$6="Sprawdź daty filtra"),0,IF(AND(OR('Summary'!$B$6="",E120&gt;='Summary'!$B$6),OR('Summary'!$E$6="",E120&lt;'Summary'!$E$6+1)),1,0))</x:f>
        <x:v>0</x:v>
      </x:c>
      <x:c r="M120" s="29" t="n">
        <x:f>IF(AND(L120=1,N120=1,'Trades'!Q120='Summary'!$K$4),1,0)</x:f>
        <x:v>0</x:v>
      </x:c>
      <x:c r="N120" s="29" t="n">
        <x:f>IF(K120&lt;&gt;1,0,IF(NOT(ISNUMBER('Trades'!P120)),0,IF(AND('Trades'!P120&gt;0,'Trades'!P120&lt;=1000000000,ROUND('Trades'!P120,2)='Trades'!P120,OR('Trades'!Q120="PRICE",'Trades'!Q120="ALL_IN")),1,0)))</x:f>
        <x:v>0</x:v>
      </x:c>
      <x:c r="O120" s="29" t="n">
        <x:f>IF(P120=0,0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0,COUNTIFS('Exits'!$B$9:$B$608,'Trades'!A120,'Exits'!$K$9:$K$608,1)))</x:f>
        <x:v>0</x:v>
      </x:c>
      <x:c r="P120" s="29" t="n">
        <x:f>IF(COUNTA('Trades'!A120:I120,'Trades'!K120:T120)=0,0,1)</x:f>
        <x:v>0</x:v>
      </x:c>
    </x:row>
    <x:row r="121" ht="52" customHeight="1">
      <x:c r="A121" s="29" t="str">
        <x:f>IF(P121=0,"",IF('Trades'!A121="","[Trades "&amp;ROW()&amp;"]",'Trades'!A121))</x:f>
      </x:c>
      <x:c r="B121" s="33" t="str">
        <x:f>IF(K121=0,"",CHOOSE(K121,"Zamknięta","Otwarta","Niepełna / błędna","Nieobsługiwana"))</x:f>
      </x:c>
      <x:c r="C121" s="33" t="str">
        <x:f>IF(P121=0,"",IF('Trades'!I121="UNSUPPORTED","Dobieranie / odwrócenia nie są obsługiwane",IF('Trades'!A121="","Podaj ID transakcji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ID: tekst zaczynający się od A–Z, do 64 znaków; bez *, ?, ~, =, &lt; i &gt;. Przykład: T-001.",IF(COUNTIFS('Trades'!$A$9:$A$208,'Trades'!A121)&lt;&gt;1,"ID transakcji się powtarza",IF('Trades'!B121="","Podaj instrument",IF(AND('Trades'!C121&lt;&gt;"LONG",'Trades'!C121&lt;&gt;"SHORT"),"Wybierz LONG lub SHORT",IF(NOT(ISNUMBER('Trades'!D121)),"Podaj prawidłowy czas otwarcia",IF(OR('Trades'!D121&lt;1,'Trades'!D121&gt;2958465),"Podaj prawidłowy czas otwarcia",IF(NOT(ISNUMBER('Trades'!E121)),"Podaj dodatnią początkową ilość",IF(OR('Trades'!E121&lt;=0,'Trades'!E121&gt;1000000,ROUND('Trades'!E121,8)&lt;&gt;'Trades'!E121),"Podaj dodatnią początkową ilość",IF('Trades'!F121="","Podaj jednostkę ilości",IF(AND('Trades'!I121&lt;&gt;"OPEN",'Trades'!I121&lt;&gt;"CLOSED"),"Wybierz OPEN lub CLOSED",IF(AND('Trades'!J121&lt;&gt;"NET",'Trades'!J121&lt;&gt;"GROSS"),"Wybierz NET lub GROSS",IF(COUNTIFS('Exits'!$B$9:$B$608,'Trades'!A121,'Exits'!$G$9:$G$608,-1)&gt;0,"Sprawdź powiązane wyjścia",IF(D121&gt;'Trades'!E121,"Zamknięta ilość przekracza początkową",IF(AND('Trades'!I121="OPEN",D121='Trades'!E121),"OPEN jest sprzeczne z zerową pozostałą ilością",IF('Trades'!I121="OPEN","",IF(O121=0,"Dodaj wyjście w Exits",IF(D121&lt;&gt;'Trades'!E121,"CLOSED wymaga zamknięcia całej ilości",IF(AND('Trades'!J121="NET",NOT(ISNUMBER('Trades'!L121))),"Podaj uzgodnione netto całej pozycji",IF(AND('Trades'!J121="NET",'Trades'!K121&lt;&gt;"YES"),"Potwierdź netto całej pozycji",IF(IF('Trades'!J121="NET",IF('Trades'!M121="",FALSE,IF(NOT(ISNUMBER('Trades'!M121)),TRUE,OR('Trades'!M121&lt;0,'Trades'!M121&gt;1000000000,ROUND('Trades'!M121,2)&lt;&gt;'Trades'!M121))),FALSE),"Kwoty: do 2 miejsc po przecinku; wartość bezwzględna wpisu ≤ 1 000 000 000.",IF(IF('Trades'!J121="NET",IF('Trades'!N121="",FALSE,IF(NOT(ISNUMBER('Trades'!N121)),TRUE,OR('Trades'!N121&lt;0,'Trades'!N121&gt;1000000000,ROUND('Trades'!N121,2)&lt;&gt;'Trades'!N121))),FALSE),"Kwoty: do 2 miejsc po przecinku; wartość bezwzględna wpisu ≤ 1 000 000 000.",IF(IF('Trades'!J121="NET",IF('Trades'!O121="",FALSE,IF(NOT(ISNUMBER('Trades'!O121)),TRUE,OR(ABS('Trades'!O121)&gt;1000000000,ROUND('Trades'!O121,2)&lt;&gt;'Trades'!O121))),FALSE),"Kwoty: do 2 miejsc po przecinku; wartość bezwzględna wpisu ≤ 1 000 000 000.",IF(AND('Trades'!J121="GROSS",NOT(ISNUMBER('Trades'!M121))),"Podaj prowizję, także zero",IF(AND('Trades'!J121="GROSS",'Trades'!M121&lt;0),"Prowizja nie może być ujemna",IF(AND('Trades'!J121="GROSS",NOT(ISNUMBER('Trades'!N121))),"Podaj pozostałe opłaty, także zero",IF(AND('Trades'!J121="GROSS",'Trades'!N121&lt;0),"Opłaty nie mogą być ujemne",IF(AND('Trades'!J121="GROSS",NOT(ISNUMBER('Trades'!O121))),"Podaj finansowanie ze znakiem, także zero",IF(AND('Trades'!J121="GROSS",NOT(ISNUMBER(F121))),"Podaj P&amp;L brutto każdego wyjścia",IF(IF('Trades'!J121="NET",OR(ABS('Trades'!L121)&gt;1000000000,ROUND('Trades'!L121,2)&lt;&gt;'Trades'!L121),FALSE),"Kwoty: do 2 miejsc po przecinku; wartość bezwzględna wpisu ≤ 1 000 000 000.",IF(IF('Trades'!J121="GROSS",OR(ABS('Trades'!M121)&gt;1000000000,ABS('Trades'!N121)&gt;1000000000,ABS('Trades'!O121)&gt;1000000000,ROUND('Trades'!M121,2)&lt;&gt;'Trades'!M121,ROUND('Trades'!N121,2)&lt;&gt;'Trades'!N121,ROUND('Trades'!O121,2)&lt;&gt;'Trades'!O121),FALSE),"Kwoty: do 2 miejsc po przecinku; wartość bezwzględna wpisu ≤ 1 000 000 000.",IF(AND('Trades'!G121&lt;&gt;"",OR(NOT(ISNUMBER('Trades'!G121)),'Trades'!G121&lt;=0)),"Podaj dodatnią cenę lub pozostaw puste",IF(AND('Trades'!H121&lt;&gt;"",OR(NOT(ISNUMBER('Trades'!H121)),'Trades'!H121&lt;=0)),"Podaj dodatnią cenę lub pozostaw puste","")))))))))))))))))))))))))))))))))))</x:f>
      </x:c>
      <x:c r="D121" s="31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b.d.",ROUND(SUMIFS('Exits'!$I$9:$I$608,'Exits'!$B$9:$B$608,'Trades'!A121),8)))</x:f>
      </x:c>
      <x:c r="E121" s="32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b.d.",IF(OR(O121=0,COUNTIFS('Exits'!$B$9:$B$608,'Trades'!A121,'Exits'!$G$9:$G$608,-1)&gt;0),"b.d.",_xlfn.MAXIFS('Exits'!$C$9:$C$608,'Exits'!$B$9:$B$608,'Trades'!A121))))</x:f>
      </x:c>
      <x:c r="F121" s="30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b.d.",IF(AND(O121&gt;0,SUMIFS('Exits'!$J$9:$J$608,'Exits'!$B$9:$B$608,'Trades'!A121)=O121),ROUND(SUMIFS('Exits'!$F$9:$F$608,'Exits'!$B$9:$B$608,'Trades'!A121),2),"b.d.")))</x:f>
      </x:c>
      <x:c r="G121" s="30" t="str">
        <x:f>IF(P121=0,"",IF(K121&lt;&gt;1,"b.d.",IF('Trades'!J121="NET",'Trades'!L121,ROUND(F121-'Trades'!M121-'Trades'!N121+'Trades'!O121,2))))</x:f>
      </x:c>
      <x:c r="H121" s="31" t="str">
        <x:f>IF(P121=0,"",IF(N121=1,G121/'Trades'!P121,"b.d."))</x:f>
      </x:c>
      <x:c r="I121" s="33" t="str">
        <x:f>IF(P121=0,"",IF(K121&lt;&gt;1,"Pozycja niezamknięta",IF(NOT(ISNUMBER('Trades'!P121)),"Brak lub błędne ryzyko: dodatnie, ≤ 1 000 000 000, do 2 miejsc po przecinku.",IF(OR('Trades'!P121&lt;=0,'Trades'!P121&gt;1000000000,ROUND('Trades'!P121,2)&lt;&gt;'Trades'!P121),"Brak lub błędne ryzyko: dodatnie, ≤ 1 000 000 000, do 2 miejsc po przecinku.",IF(AND('Trades'!Q121&lt;&gt;"PRICE",'Trades'!Q121&lt;&gt;"ALL_IN"),"Wybierz PRICE lub ALL_IN",IF('Trades'!Q121&lt;&gt;'Summary'!$K$4,"Wybrano inną podstawę","Zapisane"))))))</x:f>
      </x:c>
      <x:c r="J121" s="33" t="str">
        <x:f>IF(P121=0,"",IF('Summary'!$H$6="Sprawdź daty filtra","Sprawdź daty filtra",IF(L121=1,"Uwzględniona",IF(K121=1,"Poza okresem","Nieuwzględniona"))))</x:f>
      </x:c>
      <x:c r="K121" s="29" t="n">
        <x:f>IF(P121=0,0,IF('Trades'!I121="UNSUPPORTED",4,IF(C121&lt;&gt;"",3,IF('Trades'!I121="OPEN",2,1))))</x:f>
        <x:v>0</x:v>
      </x:c>
      <x:c r="L121" s="29" t="n">
        <x:f>IF(OR(K121&lt;&gt;1,'Summary'!$H$6="Sprawdź daty filtra"),0,IF(AND(OR('Summary'!$B$6="",E121&gt;='Summary'!$B$6),OR('Summary'!$E$6="",E121&lt;'Summary'!$E$6+1)),1,0))</x:f>
        <x:v>0</x:v>
      </x:c>
      <x:c r="M121" s="29" t="n">
        <x:f>IF(AND(L121=1,N121=1,'Trades'!Q121='Summary'!$K$4),1,0)</x:f>
        <x:v>0</x:v>
      </x:c>
      <x:c r="N121" s="29" t="n">
        <x:f>IF(K121&lt;&gt;1,0,IF(NOT(ISNUMBER('Trades'!P121)),0,IF(AND('Trades'!P121&gt;0,'Trades'!P121&lt;=1000000000,ROUND('Trades'!P121,2)='Trades'!P121,OR('Trades'!Q121="PRICE",'Trades'!Q121="ALL_IN")),1,0)))</x:f>
        <x:v>0</x:v>
      </x:c>
      <x:c r="O121" s="29" t="n">
        <x:f>IF(P121=0,0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0,COUNTIFS('Exits'!$B$9:$B$608,'Trades'!A121,'Exits'!$K$9:$K$608,1)))</x:f>
        <x:v>0</x:v>
      </x:c>
      <x:c r="P121" s="29" t="n">
        <x:f>IF(COUNTA('Trades'!A121:I121,'Trades'!K121:T121)=0,0,1)</x:f>
        <x:v>0</x:v>
      </x:c>
    </x:row>
    <x:row r="122" ht="52" customHeight="1">
      <x:c r="A122" s="29" t="str">
        <x:f>IF(P122=0,"",IF('Trades'!A122="","[Trades "&amp;ROW()&amp;"]",'Trades'!A122))</x:f>
      </x:c>
      <x:c r="B122" s="33" t="str">
        <x:f>IF(K122=0,"",CHOOSE(K122,"Zamknięta","Otwarta","Niepełna / błędna","Nieobsługiwana"))</x:f>
      </x:c>
      <x:c r="C122" s="33" t="str">
        <x:f>IF(P122=0,"",IF('Trades'!I122="UNSUPPORTED","Dobieranie / odwrócenia nie są obsługiwane",IF('Trades'!A122="","Podaj ID transakcji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ID: tekst zaczynający się od A–Z, do 64 znaków; bez *, ?, ~, =, &lt; i &gt;. Przykład: T-001.",IF(COUNTIFS('Trades'!$A$9:$A$208,'Trades'!A122)&lt;&gt;1,"ID transakcji się powtarza",IF('Trades'!B122="","Podaj instrument",IF(AND('Trades'!C122&lt;&gt;"LONG",'Trades'!C122&lt;&gt;"SHORT"),"Wybierz LONG lub SHORT",IF(NOT(ISNUMBER('Trades'!D122)),"Podaj prawidłowy czas otwarcia",IF(OR('Trades'!D122&lt;1,'Trades'!D122&gt;2958465),"Podaj prawidłowy czas otwarcia",IF(NOT(ISNUMBER('Trades'!E122)),"Podaj dodatnią początkową ilość",IF(OR('Trades'!E122&lt;=0,'Trades'!E122&gt;1000000,ROUND('Trades'!E122,8)&lt;&gt;'Trades'!E122),"Podaj dodatnią początkową ilość",IF('Trades'!F122="","Podaj jednostkę ilości",IF(AND('Trades'!I122&lt;&gt;"OPEN",'Trades'!I122&lt;&gt;"CLOSED"),"Wybierz OPEN lub CLOSED",IF(AND('Trades'!J122&lt;&gt;"NET",'Trades'!J122&lt;&gt;"GROSS"),"Wybierz NET lub GROSS",IF(COUNTIFS('Exits'!$B$9:$B$608,'Trades'!A122,'Exits'!$G$9:$G$608,-1)&gt;0,"Sprawdź powiązane wyjścia",IF(D122&gt;'Trades'!E122,"Zamknięta ilość przekracza początkową",IF(AND('Trades'!I122="OPEN",D122='Trades'!E122),"OPEN jest sprzeczne z zerową pozostałą ilością",IF('Trades'!I122="OPEN","",IF(O122=0,"Dodaj wyjście w Exits",IF(D122&lt;&gt;'Trades'!E122,"CLOSED wymaga zamknięcia całej ilości",IF(AND('Trades'!J122="NET",NOT(ISNUMBER('Trades'!L122))),"Podaj uzgodnione netto całej pozycji",IF(AND('Trades'!J122="NET",'Trades'!K122&lt;&gt;"YES"),"Potwierdź netto całej pozycji",IF(IF('Trades'!J122="NET",IF('Trades'!M122="",FALSE,IF(NOT(ISNUMBER('Trades'!M122)),TRUE,OR('Trades'!M122&lt;0,'Trades'!M122&gt;1000000000,ROUND('Trades'!M122,2)&lt;&gt;'Trades'!M122))),FALSE),"Kwoty: do 2 miejsc po przecinku; wartość bezwzględna wpisu ≤ 1 000 000 000.",IF(IF('Trades'!J122="NET",IF('Trades'!N122="",FALSE,IF(NOT(ISNUMBER('Trades'!N122)),TRUE,OR('Trades'!N122&lt;0,'Trades'!N122&gt;1000000000,ROUND('Trades'!N122,2)&lt;&gt;'Trades'!N122))),FALSE),"Kwoty: do 2 miejsc po przecinku; wartość bezwzględna wpisu ≤ 1 000 000 000.",IF(IF('Trades'!J122="NET",IF('Trades'!O122="",FALSE,IF(NOT(ISNUMBER('Trades'!O122)),TRUE,OR(ABS('Trades'!O122)&gt;1000000000,ROUND('Trades'!O122,2)&lt;&gt;'Trades'!O122))),FALSE),"Kwoty: do 2 miejsc po przecinku; wartość bezwzględna wpisu ≤ 1 000 000 000.",IF(AND('Trades'!J122="GROSS",NOT(ISNUMBER('Trades'!M122))),"Podaj prowizję, także zero",IF(AND('Trades'!J122="GROSS",'Trades'!M122&lt;0),"Prowizja nie może być ujemna",IF(AND('Trades'!J122="GROSS",NOT(ISNUMBER('Trades'!N122))),"Podaj pozostałe opłaty, także zero",IF(AND('Trades'!J122="GROSS",'Trades'!N122&lt;0),"Opłaty nie mogą być ujemne",IF(AND('Trades'!J122="GROSS",NOT(ISNUMBER('Trades'!O122))),"Podaj finansowanie ze znakiem, także zero",IF(AND('Trades'!J122="GROSS",NOT(ISNUMBER(F122))),"Podaj P&amp;L brutto każdego wyjścia",IF(IF('Trades'!J122="NET",OR(ABS('Trades'!L122)&gt;1000000000,ROUND('Trades'!L122,2)&lt;&gt;'Trades'!L122),FALSE),"Kwoty: do 2 miejsc po przecinku; wartość bezwzględna wpisu ≤ 1 000 000 000.",IF(IF('Trades'!J122="GROSS",OR(ABS('Trades'!M122)&gt;1000000000,ABS('Trades'!N122)&gt;1000000000,ABS('Trades'!O122)&gt;1000000000,ROUND('Trades'!M122,2)&lt;&gt;'Trades'!M122,ROUND('Trades'!N122,2)&lt;&gt;'Trades'!N122,ROUND('Trades'!O122,2)&lt;&gt;'Trades'!O122),FALSE),"Kwoty: do 2 miejsc po przecinku; wartość bezwzględna wpisu ≤ 1 000 000 000.",IF(AND('Trades'!G122&lt;&gt;"",OR(NOT(ISNUMBER('Trades'!G122)),'Trades'!G122&lt;=0)),"Podaj dodatnią cenę lub pozostaw puste",IF(AND('Trades'!H122&lt;&gt;"",OR(NOT(ISNUMBER('Trades'!H122)),'Trades'!H122&lt;=0)),"Podaj dodatnią cenę lub pozostaw puste","")))))))))))))))))))))))))))))))))))</x:f>
      </x:c>
      <x:c r="D122" s="31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b.d.",ROUND(SUMIFS('Exits'!$I$9:$I$608,'Exits'!$B$9:$B$608,'Trades'!A122),8)))</x:f>
      </x:c>
      <x:c r="E122" s="32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b.d.",IF(OR(O122=0,COUNTIFS('Exits'!$B$9:$B$608,'Trades'!A122,'Exits'!$G$9:$G$608,-1)&gt;0),"b.d.",_xlfn.MAXIFS('Exits'!$C$9:$C$608,'Exits'!$B$9:$B$608,'Trades'!A122))))</x:f>
      </x:c>
      <x:c r="F122" s="30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b.d.",IF(AND(O122&gt;0,SUMIFS('Exits'!$J$9:$J$608,'Exits'!$B$9:$B$608,'Trades'!A122)=O122),ROUND(SUMIFS('Exits'!$F$9:$F$608,'Exits'!$B$9:$B$608,'Trades'!A122),2),"b.d.")))</x:f>
      </x:c>
      <x:c r="G122" s="30" t="str">
        <x:f>IF(P122=0,"",IF(K122&lt;&gt;1,"b.d.",IF('Trades'!J122="NET",'Trades'!L122,ROUND(F122-'Trades'!M122-'Trades'!N122+'Trades'!O122,2))))</x:f>
      </x:c>
      <x:c r="H122" s="31" t="str">
        <x:f>IF(P122=0,"",IF(N122=1,G122/'Trades'!P122,"b.d."))</x:f>
      </x:c>
      <x:c r="I122" s="33" t="str">
        <x:f>IF(P122=0,"",IF(K122&lt;&gt;1,"Pozycja niezamknięta",IF(NOT(ISNUMBER('Trades'!P122)),"Brak lub błędne ryzyko: dodatnie, ≤ 1 000 000 000, do 2 miejsc po przecinku.",IF(OR('Trades'!P122&lt;=0,'Trades'!P122&gt;1000000000,ROUND('Trades'!P122,2)&lt;&gt;'Trades'!P122),"Brak lub błędne ryzyko: dodatnie, ≤ 1 000 000 000, do 2 miejsc po przecinku.",IF(AND('Trades'!Q122&lt;&gt;"PRICE",'Trades'!Q122&lt;&gt;"ALL_IN"),"Wybierz PRICE lub ALL_IN",IF('Trades'!Q122&lt;&gt;'Summary'!$K$4,"Wybrano inną podstawę","Zapisane"))))))</x:f>
      </x:c>
      <x:c r="J122" s="33" t="str">
        <x:f>IF(P122=0,"",IF('Summary'!$H$6="Sprawdź daty filtra","Sprawdź daty filtra",IF(L122=1,"Uwzględniona",IF(K122=1,"Poza okresem","Nieuwzględniona"))))</x:f>
      </x:c>
      <x:c r="K122" s="29" t="n">
        <x:f>IF(P122=0,0,IF('Trades'!I122="UNSUPPORTED",4,IF(C122&lt;&gt;"",3,IF('Trades'!I122="OPEN",2,1))))</x:f>
        <x:v>0</x:v>
      </x:c>
      <x:c r="L122" s="29" t="n">
        <x:f>IF(OR(K122&lt;&gt;1,'Summary'!$H$6="Sprawdź daty filtra"),0,IF(AND(OR('Summary'!$B$6="",E122&gt;='Summary'!$B$6),OR('Summary'!$E$6="",E122&lt;'Summary'!$E$6+1)),1,0))</x:f>
        <x:v>0</x:v>
      </x:c>
      <x:c r="M122" s="29" t="n">
        <x:f>IF(AND(L122=1,N122=1,'Trades'!Q122='Summary'!$K$4),1,0)</x:f>
        <x:v>0</x:v>
      </x:c>
      <x:c r="N122" s="29" t="n">
        <x:f>IF(K122&lt;&gt;1,0,IF(NOT(ISNUMBER('Trades'!P122)),0,IF(AND('Trades'!P122&gt;0,'Trades'!P122&lt;=1000000000,ROUND('Trades'!P122,2)='Trades'!P122,OR('Trades'!Q122="PRICE",'Trades'!Q122="ALL_IN")),1,0)))</x:f>
        <x:v>0</x:v>
      </x:c>
      <x:c r="O122" s="29" t="n">
        <x:f>IF(P122=0,0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0,COUNTIFS('Exits'!$B$9:$B$608,'Trades'!A122,'Exits'!$K$9:$K$608,1)))</x:f>
        <x:v>0</x:v>
      </x:c>
      <x:c r="P122" s="29" t="n">
        <x:f>IF(COUNTA('Trades'!A122:I122,'Trades'!K122:T122)=0,0,1)</x:f>
        <x:v>0</x:v>
      </x:c>
    </x:row>
    <x:row r="123" ht="52" customHeight="1">
      <x:c r="A123" s="29" t="str">
        <x:f>IF(P123=0,"",IF('Trades'!A123="","[Trades "&amp;ROW()&amp;"]",'Trades'!A123))</x:f>
      </x:c>
      <x:c r="B123" s="33" t="str">
        <x:f>IF(K123=0,"",CHOOSE(K123,"Zamknięta","Otwarta","Niepełna / błędna","Nieobsługiwana"))</x:f>
      </x:c>
      <x:c r="C123" s="33" t="str">
        <x:f>IF(P123=0,"",IF('Trades'!I123="UNSUPPORTED","Dobieranie / odwrócenia nie są obsługiwane",IF('Trades'!A123="","Podaj ID transakcji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ID: tekst zaczynający się od A–Z, do 64 znaków; bez *, ?, ~, =, &lt; i &gt;. Przykład: T-001.",IF(COUNTIFS('Trades'!$A$9:$A$208,'Trades'!A123)&lt;&gt;1,"ID transakcji się powtarza",IF('Trades'!B123="","Podaj instrument",IF(AND('Trades'!C123&lt;&gt;"LONG",'Trades'!C123&lt;&gt;"SHORT"),"Wybierz LONG lub SHORT",IF(NOT(ISNUMBER('Trades'!D123)),"Podaj prawidłowy czas otwarcia",IF(OR('Trades'!D123&lt;1,'Trades'!D123&gt;2958465),"Podaj prawidłowy czas otwarcia",IF(NOT(ISNUMBER('Trades'!E123)),"Podaj dodatnią początkową ilość",IF(OR('Trades'!E123&lt;=0,'Trades'!E123&gt;1000000,ROUND('Trades'!E123,8)&lt;&gt;'Trades'!E123),"Podaj dodatnią początkową ilość",IF('Trades'!F123="","Podaj jednostkę ilości",IF(AND('Trades'!I123&lt;&gt;"OPEN",'Trades'!I123&lt;&gt;"CLOSED"),"Wybierz OPEN lub CLOSED",IF(AND('Trades'!J123&lt;&gt;"NET",'Trades'!J123&lt;&gt;"GROSS"),"Wybierz NET lub GROSS",IF(COUNTIFS('Exits'!$B$9:$B$608,'Trades'!A123,'Exits'!$G$9:$G$608,-1)&gt;0,"Sprawdź powiązane wyjścia",IF(D123&gt;'Trades'!E123,"Zamknięta ilość przekracza początkową",IF(AND('Trades'!I123="OPEN",D123='Trades'!E123),"OPEN jest sprzeczne z zerową pozostałą ilością",IF('Trades'!I123="OPEN","",IF(O123=0,"Dodaj wyjście w Exits",IF(D123&lt;&gt;'Trades'!E123,"CLOSED wymaga zamknięcia całej ilości",IF(AND('Trades'!J123="NET",NOT(ISNUMBER('Trades'!L123))),"Podaj uzgodnione netto całej pozycji",IF(AND('Trades'!J123="NET",'Trades'!K123&lt;&gt;"YES"),"Potwierdź netto całej pozycji",IF(IF('Trades'!J123="NET",IF('Trades'!M123="",FALSE,IF(NOT(ISNUMBER('Trades'!M123)),TRUE,OR('Trades'!M123&lt;0,'Trades'!M123&gt;1000000000,ROUND('Trades'!M123,2)&lt;&gt;'Trades'!M123))),FALSE),"Kwoty: do 2 miejsc po przecinku; wartość bezwzględna wpisu ≤ 1 000 000 000.",IF(IF('Trades'!J123="NET",IF('Trades'!N123="",FALSE,IF(NOT(ISNUMBER('Trades'!N123)),TRUE,OR('Trades'!N123&lt;0,'Trades'!N123&gt;1000000000,ROUND('Trades'!N123,2)&lt;&gt;'Trades'!N123))),FALSE),"Kwoty: do 2 miejsc po przecinku; wartość bezwzględna wpisu ≤ 1 000 000 000.",IF(IF('Trades'!J123="NET",IF('Trades'!O123="",FALSE,IF(NOT(ISNUMBER('Trades'!O123)),TRUE,OR(ABS('Trades'!O123)&gt;1000000000,ROUND('Trades'!O123,2)&lt;&gt;'Trades'!O123))),FALSE),"Kwoty: do 2 miejsc po przecinku; wartość bezwzględna wpisu ≤ 1 000 000 000.",IF(AND('Trades'!J123="GROSS",NOT(ISNUMBER('Trades'!M123))),"Podaj prowizję, także zero",IF(AND('Trades'!J123="GROSS",'Trades'!M123&lt;0),"Prowizja nie może być ujemna",IF(AND('Trades'!J123="GROSS",NOT(ISNUMBER('Trades'!N123))),"Podaj pozostałe opłaty, także zero",IF(AND('Trades'!J123="GROSS",'Trades'!N123&lt;0),"Opłaty nie mogą być ujemne",IF(AND('Trades'!J123="GROSS",NOT(ISNUMBER('Trades'!O123))),"Podaj finansowanie ze znakiem, także zero",IF(AND('Trades'!J123="GROSS",NOT(ISNUMBER(F123))),"Podaj P&amp;L brutto każdego wyjścia",IF(IF('Trades'!J123="NET",OR(ABS('Trades'!L123)&gt;1000000000,ROUND('Trades'!L123,2)&lt;&gt;'Trades'!L123),FALSE),"Kwoty: do 2 miejsc po przecinku; wartość bezwzględna wpisu ≤ 1 000 000 000.",IF(IF('Trades'!J123="GROSS",OR(ABS('Trades'!M123)&gt;1000000000,ABS('Trades'!N123)&gt;1000000000,ABS('Trades'!O123)&gt;1000000000,ROUND('Trades'!M123,2)&lt;&gt;'Trades'!M123,ROUND('Trades'!N123,2)&lt;&gt;'Trades'!N123,ROUND('Trades'!O123,2)&lt;&gt;'Trades'!O123),FALSE),"Kwoty: do 2 miejsc po przecinku; wartość bezwzględna wpisu ≤ 1 000 000 000.",IF(AND('Trades'!G123&lt;&gt;"",OR(NOT(ISNUMBER('Trades'!G123)),'Trades'!G123&lt;=0)),"Podaj dodatnią cenę lub pozostaw puste",IF(AND('Trades'!H123&lt;&gt;"",OR(NOT(ISNUMBER('Trades'!H123)),'Trades'!H123&lt;=0)),"Podaj dodatnią cenę lub pozostaw puste","")))))))))))))))))))))))))))))))))))</x:f>
      </x:c>
      <x:c r="D123" s="31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b.d.",ROUND(SUMIFS('Exits'!$I$9:$I$608,'Exits'!$B$9:$B$608,'Trades'!A123),8)))</x:f>
      </x:c>
      <x:c r="E123" s="32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b.d.",IF(OR(O123=0,COUNTIFS('Exits'!$B$9:$B$608,'Trades'!A123,'Exits'!$G$9:$G$608,-1)&gt;0),"b.d.",_xlfn.MAXIFS('Exits'!$C$9:$C$608,'Exits'!$B$9:$B$608,'Trades'!A123))))</x:f>
      </x:c>
      <x:c r="F123" s="30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b.d.",IF(AND(O123&gt;0,SUMIFS('Exits'!$J$9:$J$608,'Exits'!$B$9:$B$608,'Trades'!A123)=O123),ROUND(SUMIFS('Exits'!$F$9:$F$608,'Exits'!$B$9:$B$608,'Trades'!A123),2),"b.d.")))</x:f>
      </x:c>
      <x:c r="G123" s="30" t="str">
        <x:f>IF(P123=0,"",IF(K123&lt;&gt;1,"b.d.",IF('Trades'!J123="NET",'Trades'!L123,ROUND(F123-'Trades'!M123-'Trades'!N123+'Trades'!O123,2))))</x:f>
      </x:c>
      <x:c r="H123" s="31" t="str">
        <x:f>IF(P123=0,"",IF(N123=1,G123/'Trades'!P123,"b.d."))</x:f>
      </x:c>
      <x:c r="I123" s="33" t="str">
        <x:f>IF(P123=0,"",IF(K123&lt;&gt;1,"Pozycja niezamknięta",IF(NOT(ISNUMBER('Trades'!P123)),"Brak lub błędne ryzyko: dodatnie, ≤ 1 000 000 000, do 2 miejsc po przecinku.",IF(OR('Trades'!P123&lt;=0,'Trades'!P123&gt;1000000000,ROUND('Trades'!P123,2)&lt;&gt;'Trades'!P123),"Brak lub błędne ryzyko: dodatnie, ≤ 1 000 000 000, do 2 miejsc po przecinku.",IF(AND('Trades'!Q123&lt;&gt;"PRICE",'Trades'!Q123&lt;&gt;"ALL_IN"),"Wybierz PRICE lub ALL_IN",IF('Trades'!Q123&lt;&gt;'Summary'!$K$4,"Wybrano inną podstawę","Zapisane"))))))</x:f>
      </x:c>
      <x:c r="J123" s="33" t="str">
        <x:f>IF(P123=0,"",IF('Summary'!$H$6="Sprawdź daty filtra","Sprawdź daty filtra",IF(L123=1,"Uwzględniona",IF(K123=1,"Poza okresem","Nieuwzględniona"))))</x:f>
      </x:c>
      <x:c r="K123" s="29" t="n">
        <x:f>IF(P123=0,0,IF('Trades'!I123="UNSUPPORTED",4,IF(C123&lt;&gt;"",3,IF('Trades'!I123="OPEN",2,1))))</x:f>
        <x:v>0</x:v>
      </x:c>
      <x:c r="L123" s="29" t="n">
        <x:f>IF(OR(K123&lt;&gt;1,'Summary'!$H$6="Sprawdź daty filtra"),0,IF(AND(OR('Summary'!$B$6="",E123&gt;='Summary'!$B$6),OR('Summary'!$E$6="",E123&lt;'Summary'!$E$6+1)),1,0))</x:f>
        <x:v>0</x:v>
      </x:c>
      <x:c r="M123" s="29" t="n">
        <x:f>IF(AND(L123=1,N123=1,'Trades'!Q123='Summary'!$K$4),1,0)</x:f>
        <x:v>0</x:v>
      </x:c>
      <x:c r="N123" s="29" t="n">
        <x:f>IF(K123&lt;&gt;1,0,IF(NOT(ISNUMBER('Trades'!P123)),0,IF(AND('Trades'!P123&gt;0,'Trades'!P123&lt;=1000000000,ROUND('Trades'!P123,2)='Trades'!P123,OR('Trades'!Q123="PRICE",'Trades'!Q123="ALL_IN")),1,0)))</x:f>
        <x:v>0</x:v>
      </x:c>
      <x:c r="O123" s="29" t="n">
        <x:f>IF(P123=0,0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0,COUNTIFS('Exits'!$B$9:$B$608,'Trades'!A123,'Exits'!$K$9:$K$608,1)))</x:f>
        <x:v>0</x:v>
      </x:c>
      <x:c r="P123" s="29" t="n">
        <x:f>IF(COUNTA('Trades'!A123:I123,'Trades'!K123:T123)=0,0,1)</x:f>
        <x:v>0</x:v>
      </x:c>
    </x:row>
    <x:row r="124" ht="52" customHeight="1">
      <x:c r="A124" s="29" t="str">
        <x:f>IF(P124=0,"",IF('Trades'!A124="","[Trades "&amp;ROW()&amp;"]",'Trades'!A124))</x:f>
      </x:c>
      <x:c r="B124" s="33" t="str">
        <x:f>IF(K124=0,"",CHOOSE(K124,"Zamknięta","Otwarta","Niepełna / błędna","Nieobsługiwana"))</x:f>
      </x:c>
      <x:c r="C124" s="33" t="str">
        <x:f>IF(P124=0,"",IF('Trades'!I124="UNSUPPORTED","Dobieranie / odwrócenia nie są obsługiwane",IF('Trades'!A124="","Podaj ID transakcji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ID: tekst zaczynający się od A–Z, do 64 znaków; bez *, ?, ~, =, &lt; i &gt;. Przykład: T-001.",IF(COUNTIFS('Trades'!$A$9:$A$208,'Trades'!A124)&lt;&gt;1,"ID transakcji się powtarza",IF('Trades'!B124="","Podaj instrument",IF(AND('Trades'!C124&lt;&gt;"LONG",'Trades'!C124&lt;&gt;"SHORT"),"Wybierz LONG lub SHORT",IF(NOT(ISNUMBER('Trades'!D124)),"Podaj prawidłowy czas otwarcia",IF(OR('Trades'!D124&lt;1,'Trades'!D124&gt;2958465),"Podaj prawidłowy czas otwarcia",IF(NOT(ISNUMBER('Trades'!E124)),"Podaj dodatnią początkową ilość",IF(OR('Trades'!E124&lt;=0,'Trades'!E124&gt;1000000,ROUND('Trades'!E124,8)&lt;&gt;'Trades'!E124),"Podaj dodatnią początkową ilość",IF('Trades'!F124="","Podaj jednostkę ilości",IF(AND('Trades'!I124&lt;&gt;"OPEN",'Trades'!I124&lt;&gt;"CLOSED"),"Wybierz OPEN lub CLOSED",IF(AND('Trades'!J124&lt;&gt;"NET",'Trades'!J124&lt;&gt;"GROSS"),"Wybierz NET lub GROSS",IF(COUNTIFS('Exits'!$B$9:$B$608,'Trades'!A124,'Exits'!$G$9:$G$608,-1)&gt;0,"Sprawdź powiązane wyjścia",IF(D124&gt;'Trades'!E124,"Zamknięta ilość przekracza początkową",IF(AND('Trades'!I124="OPEN",D124='Trades'!E124),"OPEN jest sprzeczne z zerową pozostałą ilością",IF('Trades'!I124="OPEN","",IF(O124=0,"Dodaj wyjście w Exits",IF(D124&lt;&gt;'Trades'!E124,"CLOSED wymaga zamknięcia całej ilości",IF(AND('Trades'!J124="NET",NOT(ISNUMBER('Trades'!L124))),"Podaj uzgodnione netto całej pozycji",IF(AND('Trades'!J124="NET",'Trades'!K124&lt;&gt;"YES"),"Potwierdź netto całej pozycji",IF(IF('Trades'!J124="NET",IF('Trades'!M124="",FALSE,IF(NOT(ISNUMBER('Trades'!M124)),TRUE,OR('Trades'!M124&lt;0,'Trades'!M124&gt;1000000000,ROUND('Trades'!M124,2)&lt;&gt;'Trades'!M124))),FALSE),"Kwoty: do 2 miejsc po przecinku; wartość bezwzględna wpisu ≤ 1 000 000 000.",IF(IF('Trades'!J124="NET",IF('Trades'!N124="",FALSE,IF(NOT(ISNUMBER('Trades'!N124)),TRUE,OR('Trades'!N124&lt;0,'Trades'!N124&gt;1000000000,ROUND('Trades'!N124,2)&lt;&gt;'Trades'!N124))),FALSE),"Kwoty: do 2 miejsc po przecinku; wartość bezwzględna wpisu ≤ 1 000 000 000.",IF(IF('Trades'!J124="NET",IF('Trades'!O124="",FALSE,IF(NOT(ISNUMBER('Trades'!O124)),TRUE,OR(ABS('Trades'!O124)&gt;1000000000,ROUND('Trades'!O124,2)&lt;&gt;'Trades'!O124))),FALSE),"Kwoty: do 2 miejsc po przecinku; wartość bezwzględna wpisu ≤ 1 000 000 000.",IF(AND('Trades'!J124="GROSS",NOT(ISNUMBER('Trades'!M124))),"Podaj prowizję, także zero",IF(AND('Trades'!J124="GROSS",'Trades'!M124&lt;0),"Prowizja nie może być ujemna",IF(AND('Trades'!J124="GROSS",NOT(ISNUMBER('Trades'!N124))),"Podaj pozostałe opłaty, także zero",IF(AND('Trades'!J124="GROSS",'Trades'!N124&lt;0),"Opłaty nie mogą być ujemne",IF(AND('Trades'!J124="GROSS",NOT(ISNUMBER('Trades'!O124))),"Podaj finansowanie ze znakiem, także zero",IF(AND('Trades'!J124="GROSS",NOT(ISNUMBER(F124))),"Podaj P&amp;L brutto każdego wyjścia",IF(IF('Trades'!J124="NET",OR(ABS('Trades'!L124)&gt;1000000000,ROUND('Trades'!L124,2)&lt;&gt;'Trades'!L124),FALSE),"Kwoty: do 2 miejsc po przecinku; wartość bezwzględna wpisu ≤ 1 000 000 000.",IF(IF('Trades'!J124="GROSS",OR(ABS('Trades'!M124)&gt;1000000000,ABS('Trades'!N124)&gt;1000000000,ABS('Trades'!O124)&gt;1000000000,ROUND('Trades'!M124,2)&lt;&gt;'Trades'!M124,ROUND('Trades'!N124,2)&lt;&gt;'Trades'!N124,ROUND('Trades'!O124,2)&lt;&gt;'Trades'!O124),FALSE),"Kwoty: do 2 miejsc po przecinku; wartość bezwzględna wpisu ≤ 1 000 000 000.",IF(AND('Trades'!G124&lt;&gt;"",OR(NOT(ISNUMBER('Trades'!G124)),'Trades'!G124&lt;=0)),"Podaj dodatnią cenę lub pozostaw puste",IF(AND('Trades'!H124&lt;&gt;"",OR(NOT(ISNUMBER('Trades'!H124)),'Trades'!H124&lt;=0)),"Podaj dodatnią cenę lub pozostaw puste","")))))))))))))))))))))))))))))))))))</x:f>
      </x:c>
      <x:c r="D124" s="31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b.d.",ROUND(SUMIFS('Exits'!$I$9:$I$608,'Exits'!$B$9:$B$608,'Trades'!A124),8)))</x:f>
      </x:c>
      <x:c r="E124" s="32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b.d.",IF(OR(O124=0,COUNTIFS('Exits'!$B$9:$B$608,'Trades'!A124,'Exits'!$G$9:$G$608,-1)&gt;0),"b.d.",_xlfn.MAXIFS('Exits'!$C$9:$C$608,'Exits'!$B$9:$B$608,'Trades'!A124))))</x:f>
      </x:c>
      <x:c r="F124" s="30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b.d.",IF(AND(O124&gt;0,SUMIFS('Exits'!$J$9:$J$608,'Exits'!$B$9:$B$608,'Trades'!A124)=O124),ROUND(SUMIFS('Exits'!$F$9:$F$608,'Exits'!$B$9:$B$608,'Trades'!A124),2),"b.d.")))</x:f>
      </x:c>
      <x:c r="G124" s="30" t="str">
        <x:f>IF(P124=0,"",IF(K124&lt;&gt;1,"b.d.",IF('Trades'!J124="NET",'Trades'!L124,ROUND(F124-'Trades'!M124-'Trades'!N124+'Trades'!O124,2))))</x:f>
      </x:c>
      <x:c r="H124" s="31" t="str">
        <x:f>IF(P124=0,"",IF(N124=1,G124/'Trades'!P124,"b.d."))</x:f>
      </x:c>
      <x:c r="I124" s="33" t="str">
        <x:f>IF(P124=0,"",IF(K124&lt;&gt;1,"Pozycja niezamknięta",IF(NOT(ISNUMBER('Trades'!P124)),"Brak lub błędne ryzyko: dodatnie, ≤ 1 000 000 000, do 2 miejsc po przecinku.",IF(OR('Trades'!P124&lt;=0,'Trades'!P124&gt;1000000000,ROUND('Trades'!P124,2)&lt;&gt;'Trades'!P124),"Brak lub błędne ryzyko: dodatnie, ≤ 1 000 000 000, do 2 miejsc po przecinku.",IF(AND('Trades'!Q124&lt;&gt;"PRICE",'Trades'!Q124&lt;&gt;"ALL_IN"),"Wybierz PRICE lub ALL_IN",IF('Trades'!Q124&lt;&gt;'Summary'!$K$4,"Wybrano inną podstawę","Zapisane"))))))</x:f>
      </x:c>
      <x:c r="J124" s="33" t="str">
        <x:f>IF(P124=0,"",IF('Summary'!$H$6="Sprawdź daty filtra","Sprawdź daty filtra",IF(L124=1,"Uwzględniona",IF(K124=1,"Poza okresem","Nieuwzględniona"))))</x:f>
      </x:c>
      <x:c r="K124" s="29" t="n">
        <x:f>IF(P124=0,0,IF('Trades'!I124="UNSUPPORTED",4,IF(C124&lt;&gt;"",3,IF('Trades'!I124="OPEN",2,1))))</x:f>
        <x:v>0</x:v>
      </x:c>
      <x:c r="L124" s="29" t="n">
        <x:f>IF(OR(K124&lt;&gt;1,'Summary'!$H$6="Sprawdź daty filtra"),0,IF(AND(OR('Summary'!$B$6="",E124&gt;='Summary'!$B$6),OR('Summary'!$E$6="",E124&lt;'Summary'!$E$6+1)),1,0))</x:f>
        <x:v>0</x:v>
      </x:c>
      <x:c r="M124" s="29" t="n">
        <x:f>IF(AND(L124=1,N124=1,'Trades'!Q124='Summary'!$K$4),1,0)</x:f>
        <x:v>0</x:v>
      </x:c>
      <x:c r="N124" s="29" t="n">
        <x:f>IF(K124&lt;&gt;1,0,IF(NOT(ISNUMBER('Trades'!P124)),0,IF(AND('Trades'!P124&gt;0,'Trades'!P124&lt;=1000000000,ROUND('Trades'!P124,2)='Trades'!P124,OR('Trades'!Q124="PRICE",'Trades'!Q124="ALL_IN")),1,0)))</x:f>
        <x:v>0</x:v>
      </x:c>
      <x:c r="O124" s="29" t="n">
        <x:f>IF(P124=0,0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0,COUNTIFS('Exits'!$B$9:$B$608,'Trades'!A124,'Exits'!$K$9:$K$608,1)))</x:f>
        <x:v>0</x:v>
      </x:c>
      <x:c r="P124" s="29" t="n">
        <x:f>IF(COUNTA('Trades'!A124:I124,'Trades'!K124:T124)=0,0,1)</x:f>
        <x:v>0</x:v>
      </x:c>
    </x:row>
    <x:row r="125" ht="52" customHeight="1">
      <x:c r="A125" s="29" t="str">
        <x:f>IF(P125=0,"",IF('Trades'!A125="","[Trades "&amp;ROW()&amp;"]",'Trades'!A125))</x:f>
      </x:c>
      <x:c r="B125" s="33" t="str">
        <x:f>IF(K125=0,"",CHOOSE(K125,"Zamknięta","Otwarta","Niepełna / błędna","Nieobsługiwana"))</x:f>
      </x:c>
      <x:c r="C125" s="33" t="str">
        <x:f>IF(P125=0,"",IF('Trades'!I125="UNSUPPORTED","Dobieranie / odwrócenia nie są obsługiwane",IF('Trades'!A125="","Podaj ID transakcji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ID: tekst zaczynający się od A–Z, do 64 znaków; bez *, ?, ~, =, &lt; i &gt;. Przykład: T-001.",IF(COUNTIFS('Trades'!$A$9:$A$208,'Trades'!A125)&lt;&gt;1,"ID transakcji się powtarza",IF('Trades'!B125="","Podaj instrument",IF(AND('Trades'!C125&lt;&gt;"LONG",'Trades'!C125&lt;&gt;"SHORT"),"Wybierz LONG lub SHORT",IF(NOT(ISNUMBER('Trades'!D125)),"Podaj prawidłowy czas otwarcia",IF(OR('Trades'!D125&lt;1,'Trades'!D125&gt;2958465),"Podaj prawidłowy czas otwarcia",IF(NOT(ISNUMBER('Trades'!E125)),"Podaj dodatnią początkową ilość",IF(OR('Trades'!E125&lt;=0,'Trades'!E125&gt;1000000,ROUND('Trades'!E125,8)&lt;&gt;'Trades'!E125),"Podaj dodatnią początkową ilość",IF('Trades'!F125="","Podaj jednostkę ilości",IF(AND('Trades'!I125&lt;&gt;"OPEN",'Trades'!I125&lt;&gt;"CLOSED"),"Wybierz OPEN lub CLOSED",IF(AND('Trades'!J125&lt;&gt;"NET",'Trades'!J125&lt;&gt;"GROSS"),"Wybierz NET lub GROSS",IF(COUNTIFS('Exits'!$B$9:$B$608,'Trades'!A125,'Exits'!$G$9:$G$608,-1)&gt;0,"Sprawdź powiązane wyjścia",IF(D125&gt;'Trades'!E125,"Zamknięta ilość przekracza początkową",IF(AND('Trades'!I125="OPEN",D125='Trades'!E125),"OPEN jest sprzeczne z zerową pozostałą ilością",IF('Trades'!I125="OPEN","",IF(O125=0,"Dodaj wyjście w Exits",IF(D125&lt;&gt;'Trades'!E125,"CLOSED wymaga zamknięcia całej ilości",IF(AND('Trades'!J125="NET",NOT(ISNUMBER('Trades'!L125))),"Podaj uzgodnione netto całej pozycji",IF(AND('Trades'!J125="NET",'Trades'!K125&lt;&gt;"YES"),"Potwierdź netto całej pozycji",IF(IF('Trades'!J125="NET",IF('Trades'!M125="",FALSE,IF(NOT(ISNUMBER('Trades'!M125)),TRUE,OR('Trades'!M125&lt;0,'Trades'!M125&gt;1000000000,ROUND('Trades'!M125,2)&lt;&gt;'Trades'!M125))),FALSE),"Kwoty: do 2 miejsc po przecinku; wartość bezwzględna wpisu ≤ 1 000 000 000.",IF(IF('Trades'!J125="NET",IF('Trades'!N125="",FALSE,IF(NOT(ISNUMBER('Trades'!N125)),TRUE,OR('Trades'!N125&lt;0,'Trades'!N125&gt;1000000000,ROUND('Trades'!N125,2)&lt;&gt;'Trades'!N125))),FALSE),"Kwoty: do 2 miejsc po przecinku; wartość bezwzględna wpisu ≤ 1 000 000 000.",IF(IF('Trades'!J125="NET",IF('Trades'!O125="",FALSE,IF(NOT(ISNUMBER('Trades'!O125)),TRUE,OR(ABS('Trades'!O125)&gt;1000000000,ROUND('Trades'!O125,2)&lt;&gt;'Trades'!O125))),FALSE),"Kwoty: do 2 miejsc po przecinku; wartość bezwzględna wpisu ≤ 1 000 000 000.",IF(AND('Trades'!J125="GROSS",NOT(ISNUMBER('Trades'!M125))),"Podaj prowizję, także zero",IF(AND('Trades'!J125="GROSS",'Trades'!M125&lt;0),"Prowizja nie może być ujemna",IF(AND('Trades'!J125="GROSS",NOT(ISNUMBER('Trades'!N125))),"Podaj pozostałe opłaty, także zero",IF(AND('Trades'!J125="GROSS",'Trades'!N125&lt;0),"Opłaty nie mogą być ujemne",IF(AND('Trades'!J125="GROSS",NOT(ISNUMBER('Trades'!O125))),"Podaj finansowanie ze znakiem, także zero",IF(AND('Trades'!J125="GROSS",NOT(ISNUMBER(F125))),"Podaj P&amp;L brutto każdego wyjścia",IF(IF('Trades'!J125="NET",OR(ABS('Trades'!L125)&gt;1000000000,ROUND('Trades'!L125,2)&lt;&gt;'Trades'!L125),FALSE),"Kwoty: do 2 miejsc po przecinku; wartość bezwzględna wpisu ≤ 1 000 000 000.",IF(IF('Trades'!J125="GROSS",OR(ABS('Trades'!M125)&gt;1000000000,ABS('Trades'!N125)&gt;1000000000,ABS('Trades'!O125)&gt;1000000000,ROUND('Trades'!M125,2)&lt;&gt;'Trades'!M125,ROUND('Trades'!N125,2)&lt;&gt;'Trades'!N125,ROUND('Trades'!O125,2)&lt;&gt;'Trades'!O125),FALSE),"Kwoty: do 2 miejsc po przecinku; wartość bezwzględna wpisu ≤ 1 000 000 000.",IF(AND('Trades'!G125&lt;&gt;"",OR(NOT(ISNUMBER('Trades'!G125)),'Trades'!G125&lt;=0)),"Podaj dodatnią cenę lub pozostaw puste",IF(AND('Trades'!H125&lt;&gt;"",OR(NOT(ISNUMBER('Trades'!H125)),'Trades'!H125&lt;=0)),"Podaj dodatnią cenę lub pozostaw puste","")))))))))))))))))))))))))))))))))))</x:f>
      </x:c>
      <x:c r="D125" s="31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b.d.",ROUND(SUMIFS('Exits'!$I$9:$I$608,'Exits'!$B$9:$B$608,'Trades'!A125),8)))</x:f>
      </x:c>
      <x:c r="E125" s="32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b.d.",IF(OR(O125=0,COUNTIFS('Exits'!$B$9:$B$608,'Trades'!A125,'Exits'!$G$9:$G$608,-1)&gt;0),"b.d.",_xlfn.MAXIFS('Exits'!$C$9:$C$608,'Exits'!$B$9:$B$608,'Trades'!A125))))</x:f>
      </x:c>
      <x:c r="F125" s="30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b.d.",IF(AND(O125&gt;0,SUMIFS('Exits'!$J$9:$J$608,'Exits'!$B$9:$B$608,'Trades'!A125)=O125),ROUND(SUMIFS('Exits'!$F$9:$F$608,'Exits'!$B$9:$B$608,'Trades'!A125),2),"b.d.")))</x:f>
      </x:c>
      <x:c r="G125" s="30" t="str">
        <x:f>IF(P125=0,"",IF(K125&lt;&gt;1,"b.d.",IF('Trades'!J125="NET",'Trades'!L125,ROUND(F125-'Trades'!M125-'Trades'!N125+'Trades'!O125,2))))</x:f>
      </x:c>
      <x:c r="H125" s="31" t="str">
        <x:f>IF(P125=0,"",IF(N125=1,G125/'Trades'!P125,"b.d."))</x:f>
      </x:c>
      <x:c r="I125" s="33" t="str">
        <x:f>IF(P125=0,"",IF(K125&lt;&gt;1,"Pozycja niezamknięta",IF(NOT(ISNUMBER('Trades'!P125)),"Brak lub błędne ryzyko: dodatnie, ≤ 1 000 000 000, do 2 miejsc po przecinku.",IF(OR('Trades'!P125&lt;=0,'Trades'!P125&gt;1000000000,ROUND('Trades'!P125,2)&lt;&gt;'Trades'!P125),"Brak lub błędne ryzyko: dodatnie, ≤ 1 000 000 000, do 2 miejsc po przecinku.",IF(AND('Trades'!Q125&lt;&gt;"PRICE",'Trades'!Q125&lt;&gt;"ALL_IN"),"Wybierz PRICE lub ALL_IN",IF('Trades'!Q125&lt;&gt;'Summary'!$K$4,"Wybrano inną podstawę","Zapisane"))))))</x:f>
      </x:c>
      <x:c r="J125" s="33" t="str">
        <x:f>IF(P125=0,"",IF('Summary'!$H$6="Sprawdź daty filtra","Sprawdź daty filtra",IF(L125=1,"Uwzględniona",IF(K125=1,"Poza okresem","Nieuwzględniona"))))</x:f>
      </x:c>
      <x:c r="K125" s="29" t="n">
        <x:f>IF(P125=0,0,IF('Trades'!I125="UNSUPPORTED",4,IF(C125&lt;&gt;"",3,IF('Trades'!I125="OPEN",2,1))))</x:f>
        <x:v>0</x:v>
      </x:c>
      <x:c r="L125" s="29" t="n">
        <x:f>IF(OR(K125&lt;&gt;1,'Summary'!$H$6="Sprawdź daty filtra"),0,IF(AND(OR('Summary'!$B$6="",E125&gt;='Summary'!$B$6),OR('Summary'!$E$6="",E125&lt;'Summary'!$E$6+1)),1,0))</x:f>
        <x:v>0</x:v>
      </x:c>
      <x:c r="M125" s="29" t="n">
        <x:f>IF(AND(L125=1,N125=1,'Trades'!Q125='Summary'!$K$4),1,0)</x:f>
        <x:v>0</x:v>
      </x:c>
      <x:c r="N125" s="29" t="n">
        <x:f>IF(K125&lt;&gt;1,0,IF(NOT(ISNUMBER('Trades'!P125)),0,IF(AND('Trades'!P125&gt;0,'Trades'!P125&lt;=1000000000,ROUND('Trades'!P125,2)='Trades'!P125,OR('Trades'!Q125="PRICE",'Trades'!Q125="ALL_IN")),1,0)))</x:f>
        <x:v>0</x:v>
      </x:c>
      <x:c r="O125" s="29" t="n">
        <x:f>IF(P125=0,0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0,COUNTIFS('Exits'!$B$9:$B$608,'Trades'!A125,'Exits'!$K$9:$K$608,1)))</x:f>
        <x:v>0</x:v>
      </x:c>
      <x:c r="P125" s="29" t="n">
        <x:f>IF(COUNTA('Trades'!A125:I125,'Trades'!K125:T125)=0,0,1)</x:f>
        <x:v>0</x:v>
      </x:c>
    </x:row>
    <x:row r="126" ht="52" customHeight="1">
      <x:c r="A126" s="29" t="str">
        <x:f>IF(P126=0,"",IF('Trades'!A126="","[Trades "&amp;ROW()&amp;"]",'Trades'!A126))</x:f>
      </x:c>
      <x:c r="B126" s="33" t="str">
        <x:f>IF(K126=0,"",CHOOSE(K126,"Zamknięta","Otwarta","Niepełna / błędna","Nieobsługiwana"))</x:f>
      </x:c>
      <x:c r="C126" s="33" t="str">
        <x:f>IF(P126=0,"",IF('Trades'!I126="UNSUPPORTED","Dobieranie / odwrócenia nie są obsługiwane",IF('Trades'!A126="","Podaj ID transakcji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ID: tekst zaczynający się od A–Z, do 64 znaków; bez *, ?, ~, =, &lt; i &gt;. Przykład: T-001.",IF(COUNTIFS('Trades'!$A$9:$A$208,'Trades'!A126)&lt;&gt;1,"ID transakcji się powtarza",IF('Trades'!B126="","Podaj instrument",IF(AND('Trades'!C126&lt;&gt;"LONG",'Trades'!C126&lt;&gt;"SHORT"),"Wybierz LONG lub SHORT",IF(NOT(ISNUMBER('Trades'!D126)),"Podaj prawidłowy czas otwarcia",IF(OR('Trades'!D126&lt;1,'Trades'!D126&gt;2958465),"Podaj prawidłowy czas otwarcia",IF(NOT(ISNUMBER('Trades'!E126)),"Podaj dodatnią początkową ilość",IF(OR('Trades'!E126&lt;=0,'Trades'!E126&gt;1000000,ROUND('Trades'!E126,8)&lt;&gt;'Trades'!E126),"Podaj dodatnią początkową ilość",IF('Trades'!F126="","Podaj jednostkę ilości",IF(AND('Trades'!I126&lt;&gt;"OPEN",'Trades'!I126&lt;&gt;"CLOSED"),"Wybierz OPEN lub CLOSED",IF(AND('Trades'!J126&lt;&gt;"NET",'Trades'!J126&lt;&gt;"GROSS"),"Wybierz NET lub GROSS",IF(COUNTIFS('Exits'!$B$9:$B$608,'Trades'!A126,'Exits'!$G$9:$G$608,-1)&gt;0,"Sprawdź powiązane wyjścia",IF(D126&gt;'Trades'!E126,"Zamknięta ilość przekracza początkową",IF(AND('Trades'!I126="OPEN",D126='Trades'!E126),"OPEN jest sprzeczne z zerową pozostałą ilością",IF('Trades'!I126="OPEN","",IF(O126=0,"Dodaj wyjście w Exits",IF(D126&lt;&gt;'Trades'!E126,"CLOSED wymaga zamknięcia całej ilości",IF(AND('Trades'!J126="NET",NOT(ISNUMBER('Trades'!L126))),"Podaj uzgodnione netto całej pozycji",IF(AND('Trades'!J126="NET",'Trades'!K126&lt;&gt;"YES"),"Potwierdź netto całej pozycji",IF(IF('Trades'!J126="NET",IF('Trades'!M126="",FALSE,IF(NOT(ISNUMBER('Trades'!M126)),TRUE,OR('Trades'!M126&lt;0,'Trades'!M126&gt;1000000000,ROUND('Trades'!M126,2)&lt;&gt;'Trades'!M126))),FALSE),"Kwoty: do 2 miejsc po przecinku; wartość bezwzględna wpisu ≤ 1 000 000 000.",IF(IF('Trades'!J126="NET",IF('Trades'!N126="",FALSE,IF(NOT(ISNUMBER('Trades'!N126)),TRUE,OR('Trades'!N126&lt;0,'Trades'!N126&gt;1000000000,ROUND('Trades'!N126,2)&lt;&gt;'Trades'!N126))),FALSE),"Kwoty: do 2 miejsc po przecinku; wartość bezwzględna wpisu ≤ 1 000 000 000.",IF(IF('Trades'!J126="NET",IF('Trades'!O126="",FALSE,IF(NOT(ISNUMBER('Trades'!O126)),TRUE,OR(ABS('Trades'!O126)&gt;1000000000,ROUND('Trades'!O126,2)&lt;&gt;'Trades'!O126))),FALSE),"Kwoty: do 2 miejsc po przecinku; wartość bezwzględna wpisu ≤ 1 000 000 000.",IF(AND('Trades'!J126="GROSS",NOT(ISNUMBER('Trades'!M126))),"Podaj prowizję, także zero",IF(AND('Trades'!J126="GROSS",'Trades'!M126&lt;0),"Prowizja nie może być ujemna",IF(AND('Trades'!J126="GROSS",NOT(ISNUMBER('Trades'!N126))),"Podaj pozostałe opłaty, także zero",IF(AND('Trades'!J126="GROSS",'Trades'!N126&lt;0),"Opłaty nie mogą być ujemne",IF(AND('Trades'!J126="GROSS",NOT(ISNUMBER('Trades'!O126))),"Podaj finansowanie ze znakiem, także zero",IF(AND('Trades'!J126="GROSS",NOT(ISNUMBER(F126))),"Podaj P&amp;L brutto każdego wyjścia",IF(IF('Trades'!J126="NET",OR(ABS('Trades'!L126)&gt;1000000000,ROUND('Trades'!L126,2)&lt;&gt;'Trades'!L126),FALSE),"Kwoty: do 2 miejsc po przecinku; wartość bezwzględna wpisu ≤ 1 000 000 000.",IF(IF('Trades'!J126="GROSS",OR(ABS('Trades'!M126)&gt;1000000000,ABS('Trades'!N126)&gt;1000000000,ABS('Trades'!O126)&gt;1000000000,ROUND('Trades'!M126,2)&lt;&gt;'Trades'!M126,ROUND('Trades'!N126,2)&lt;&gt;'Trades'!N126,ROUND('Trades'!O126,2)&lt;&gt;'Trades'!O126),FALSE),"Kwoty: do 2 miejsc po przecinku; wartość bezwzględna wpisu ≤ 1 000 000 000.",IF(AND('Trades'!G126&lt;&gt;"",OR(NOT(ISNUMBER('Trades'!G126)),'Trades'!G126&lt;=0)),"Podaj dodatnią cenę lub pozostaw puste",IF(AND('Trades'!H126&lt;&gt;"",OR(NOT(ISNUMBER('Trades'!H126)),'Trades'!H126&lt;=0)),"Podaj dodatnią cenę lub pozostaw puste","")))))))))))))))))))))))))))))))))))</x:f>
      </x:c>
      <x:c r="D126" s="31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b.d.",ROUND(SUMIFS('Exits'!$I$9:$I$608,'Exits'!$B$9:$B$608,'Trades'!A126),8)))</x:f>
      </x:c>
      <x:c r="E126" s="32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b.d.",IF(OR(O126=0,COUNTIFS('Exits'!$B$9:$B$608,'Trades'!A126,'Exits'!$G$9:$G$608,-1)&gt;0),"b.d.",_xlfn.MAXIFS('Exits'!$C$9:$C$608,'Exits'!$B$9:$B$608,'Trades'!A126))))</x:f>
      </x:c>
      <x:c r="F126" s="30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b.d.",IF(AND(O126&gt;0,SUMIFS('Exits'!$J$9:$J$608,'Exits'!$B$9:$B$608,'Trades'!A126)=O126),ROUND(SUMIFS('Exits'!$F$9:$F$608,'Exits'!$B$9:$B$608,'Trades'!A126),2),"b.d.")))</x:f>
      </x:c>
      <x:c r="G126" s="30" t="str">
        <x:f>IF(P126=0,"",IF(K126&lt;&gt;1,"b.d.",IF('Trades'!J126="NET",'Trades'!L126,ROUND(F126-'Trades'!M126-'Trades'!N126+'Trades'!O126,2))))</x:f>
      </x:c>
      <x:c r="H126" s="31" t="str">
        <x:f>IF(P126=0,"",IF(N126=1,G126/'Trades'!P126,"b.d."))</x:f>
      </x:c>
      <x:c r="I126" s="33" t="str">
        <x:f>IF(P126=0,"",IF(K126&lt;&gt;1,"Pozycja niezamknięta",IF(NOT(ISNUMBER('Trades'!P126)),"Brak lub błędne ryzyko: dodatnie, ≤ 1 000 000 000, do 2 miejsc po przecinku.",IF(OR('Trades'!P126&lt;=0,'Trades'!P126&gt;1000000000,ROUND('Trades'!P126,2)&lt;&gt;'Trades'!P126),"Brak lub błędne ryzyko: dodatnie, ≤ 1 000 000 000, do 2 miejsc po przecinku.",IF(AND('Trades'!Q126&lt;&gt;"PRICE",'Trades'!Q126&lt;&gt;"ALL_IN"),"Wybierz PRICE lub ALL_IN",IF('Trades'!Q126&lt;&gt;'Summary'!$K$4,"Wybrano inną podstawę","Zapisane"))))))</x:f>
      </x:c>
      <x:c r="J126" s="33" t="str">
        <x:f>IF(P126=0,"",IF('Summary'!$H$6="Sprawdź daty filtra","Sprawdź daty filtra",IF(L126=1,"Uwzględniona",IF(K126=1,"Poza okresem","Nieuwzględniona"))))</x:f>
      </x:c>
      <x:c r="K126" s="29" t="n">
        <x:f>IF(P126=0,0,IF('Trades'!I126="UNSUPPORTED",4,IF(C126&lt;&gt;"",3,IF('Trades'!I126="OPEN",2,1))))</x:f>
        <x:v>0</x:v>
      </x:c>
      <x:c r="L126" s="29" t="n">
        <x:f>IF(OR(K126&lt;&gt;1,'Summary'!$H$6="Sprawdź daty filtra"),0,IF(AND(OR('Summary'!$B$6="",E126&gt;='Summary'!$B$6),OR('Summary'!$E$6="",E126&lt;'Summary'!$E$6+1)),1,0))</x:f>
        <x:v>0</x:v>
      </x:c>
      <x:c r="M126" s="29" t="n">
        <x:f>IF(AND(L126=1,N126=1,'Trades'!Q126='Summary'!$K$4),1,0)</x:f>
        <x:v>0</x:v>
      </x:c>
      <x:c r="N126" s="29" t="n">
        <x:f>IF(K126&lt;&gt;1,0,IF(NOT(ISNUMBER('Trades'!P126)),0,IF(AND('Trades'!P126&gt;0,'Trades'!P126&lt;=1000000000,ROUND('Trades'!P126,2)='Trades'!P126,OR('Trades'!Q126="PRICE",'Trades'!Q126="ALL_IN")),1,0)))</x:f>
        <x:v>0</x:v>
      </x:c>
      <x:c r="O126" s="29" t="n">
        <x:f>IF(P126=0,0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0,COUNTIFS('Exits'!$B$9:$B$608,'Trades'!A126,'Exits'!$K$9:$K$608,1)))</x:f>
        <x:v>0</x:v>
      </x:c>
      <x:c r="P126" s="29" t="n">
        <x:f>IF(COUNTA('Trades'!A126:I126,'Trades'!K126:T126)=0,0,1)</x:f>
        <x:v>0</x:v>
      </x:c>
    </x:row>
    <x:row r="127" ht="52" customHeight="1">
      <x:c r="A127" s="29" t="str">
        <x:f>IF(P127=0,"",IF('Trades'!A127="","[Trades "&amp;ROW()&amp;"]",'Trades'!A127))</x:f>
      </x:c>
      <x:c r="B127" s="33" t="str">
        <x:f>IF(K127=0,"",CHOOSE(K127,"Zamknięta","Otwarta","Niepełna / błędna","Nieobsługiwana"))</x:f>
      </x:c>
      <x:c r="C127" s="33" t="str">
        <x:f>IF(P127=0,"",IF('Trades'!I127="UNSUPPORTED","Dobieranie / odwrócenia nie są obsługiwane",IF('Trades'!A127="","Podaj ID transakcji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ID: tekst zaczynający się od A–Z, do 64 znaków; bez *, ?, ~, =, &lt; i &gt;. Przykład: T-001.",IF(COUNTIFS('Trades'!$A$9:$A$208,'Trades'!A127)&lt;&gt;1,"ID transakcji się powtarza",IF('Trades'!B127="","Podaj instrument",IF(AND('Trades'!C127&lt;&gt;"LONG",'Trades'!C127&lt;&gt;"SHORT"),"Wybierz LONG lub SHORT",IF(NOT(ISNUMBER('Trades'!D127)),"Podaj prawidłowy czas otwarcia",IF(OR('Trades'!D127&lt;1,'Trades'!D127&gt;2958465),"Podaj prawidłowy czas otwarcia",IF(NOT(ISNUMBER('Trades'!E127)),"Podaj dodatnią początkową ilość",IF(OR('Trades'!E127&lt;=0,'Trades'!E127&gt;1000000,ROUND('Trades'!E127,8)&lt;&gt;'Trades'!E127),"Podaj dodatnią początkową ilość",IF('Trades'!F127="","Podaj jednostkę ilości",IF(AND('Trades'!I127&lt;&gt;"OPEN",'Trades'!I127&lt;&gt;"CLOSED"),"Wybierz OPEN lub CLOSED",IF(AND('Trades'!J127&lt;&gt;"NET",'Trades'!J127&lt;&gt;"GROSS"),"Wybierz NET lub GROSS",IF(COUNTIFS('Exits'!$B$9:$B$608,'Trades'!A127,'Exits'!$G$9:$G$608,-1)&gt;0,"Sprawdź powiązane wyjścia",IF(D127&gt;'Trades'!E127,"Zamknięta ilość przekracza początkową",IF(AND('Trades'!I127="OPEN",D127='Trades'!E127),"OPEN jest sprzeczne z zerową pozostałą ilością",IF('Trades'!I127="OPEN","",IF(O127=0,"Dodaj wyjście w Exits",IF(D127&lt;&gt;'Trades'!E127,"CLOSED wymaga zamknięcia całej ilości",IF(AND('Trades'!J127="NET",NOT(ISNUMBER('Trades'!L127))),"Podaj uzgodnione netto całej pozycji",IF(AND('Trades'!J127="NET",'Trades'!K127&lt;&gt;"YES"),"Potwierdź netto całej pozycji",IF(IF('Trades'!J127="NET",IF('Trades'!M127="",FALSE,IF(NOT(ISNUMBER('Trades'!M127)),TRUE,OR('Trades'!M127&lt;0,'Trades'!M127&gt;1000000000,ROUND('Trades'!M127,2)&lt;&gt;'Trades'!M127))),FALSE),"Kwoty: do 2 miejsc po przecinku; wartość bezwzględna wpisu ≤ 1 000 000 000.",IF(IF('Trades'!J127="NET",IF('Trades'!N127="",FALSE,IF(NOT(ISNUMBER('Trades'!N127)),TRUE,OR('Trades'!N127&lt;0,'Trades'!N127&gt;1000000000,ROUND('Trades'!N127,2)&lt;&gt;'Trades'!N127))),FALSE),"Kwoty: do 2 miejsc po przecinku; wartość bezwzględna wpisu ≤ 1 000 000 000.",IF(IF('Trades'!J127="NET",IF('Trades'!O127="",FALSE,IF(NOT(ISNUMBER('Trades'!O127)),TRUE,OR(ABS('Trades'!O127)&gt;1000000000,ROUND('Trades'!O127,2)&lt;&gt;'Trades'!O127))),FALSE),"Kwoty: do 2 miejsc po przecinku; wartość bezwzględna wpisu ≤ 1 000 000 000.",IF(AND('Trades'!J127="GROSS",NOT(ISNUMBER('Trades'!M127))),"Podaj prowizję, także zero",IF(AND('Trades'!J127="GROSS",'Trades'!M127&lt;0),"Prowizja nie może być ujemna",IF(AND('Trades'!J127="GROSS",NOT(ISNUMBER('Trades'!N127))),"Podaj pozostałe opłaty, także zero",IF(AND('Trades'!J127="GROSS",'Trades'!N127&lt;0),"Opłaty nie mogą być ujemne",IF(AND('Trades'!J127="GROSS",NOT(ISNUMBER('Trades'!O127))),"Podaj finansowanie ze znakiem, także zero",IF(AND('Trades'!J127="GROSS",NOT(ISNUMBER(F127))),"Podaj P&amp;L brutto każdego wyjścia",IF(IF('Trades'!J127="NET",OR(ABS('Trades'!L127)&gt;1000000000,ROUND('Trades'!L127,2)&lt;&gt;'Trades'!L127),FALSE),"Kwoty: do 2 miejsc po przecinku; wartość bezwzględna wpisu ≤ 1 000 000 000.",IF(IF('Trades'!J127="GROSS",OR(ABS('Trades'!M127)&gt;1000000000,ABS('Trades'!N127)&gt;1000000000,ABS('Trades'!O127)&gt;1000000000,ROUND('Trades'!M127,2)&lt;&gt;'Trades'!M127,ROUND('Trades'!N127,2)&lt;&gt;'Trades'!N127,ROUND('Trades'!O127,2)&lt;&gt;'Trades'!O127),FALSE),"Kwoty: do 2 miejsc po przecinku; wartość bezwzględna wpisu ≤ 1 000 000 000.",IF(AND('Trades'!G127&lt;&gt;"",OR(NOT(ISNUMBER('Trades'!G127)),'Trades'!G127&lt;=0)),"Podaj dodatnią cenę lub pozostaw puste",IF(AND('Trades'!H127&lt;&gt;"",OR(NOT(ISNUMBER('Trades'!H127)),'Trades'!H127&lt;=0)),"Podaj dodatnią cenę lub pozostaw puste","")))))))))))))))))))))))))))))))))))</x:f>
      </x:c>
      <x:c r="D127" s="31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b.d.",ROUND(SUMIFS('Exits'!$I$9:$I$608,'Exits'!$B$9:$B$608,'Trades'!A127),8)))</x:f>
      </x:c>
      <x:c r="E127" s="32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b.d.",IF(OR(O127=0,COUNTIFS('Exits'!$B$9:$B$608,'Trades'!A127,'Exits'!$G$9:$G$608,-1)&gt;0),"b.d.",_xlfn.MAXIFS('Exits'!$C$9:$C$608,'Exits'!$B$9:$B$608,'Trades'!A127))))</x:f>
      </x:c>
      <x:c r="F127" s="30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b.d.",IF(AND(O127&gt;0,SUMIFS('Exits'!$J$9:$J$608,'Exits'!$B$9:$B$608,'Trades'!A127)=O127),ROUND(SUMIFS('Exits'!$F$9:$F$608,'Exits'!$B$9:$B$608,'Trades'!A127),2),"b.d.")))</x:f>
      </x:c>
      <x:c r="G127" s="30" t="str">
        <x:f>IF(P127=0,"",IF(K127&lt;&gt;1,"b.d.",IF('Trades'!J127="NET",'Trades'!L127,ROUND(F127-'Trades'!M127-'Trades'!N127+'Trades'!O127,2))))</x:f>
      </x:c>
      <x:c r="H127" s="31" t="str">
        <x:f>IF(P127=0,"",IF(N127=1,G127/'Trades'!P127,"b.d."))</x:f>
      </x:c>
      <x:c r="I127" s="33" t="str">
        <x:f>IF(P127=0,"",IF(K127&lt;&gt;1,"Pozycja niezamknięta",IF(NOT(ISNUMBER('Trades'!P127)),"Brak lub błędne ryzyko: dodatnie, ≤ 1 000 000 000, do 2 miejsc po przecinku.",IF(OR('Trades'!P127&lt;=0,'Trades'!P127&gt;1000000000,ROUND('Trades'!P127,2)&lt;&gt;'Trades'!P127),"Brak lub błędne ryzyko: dodatnie, ≤ 1 000 000 000, do 2 miejsc po przecinku.",IF(AND('Trades'!Q127&lt;&gt;"PRICE",'Trades'!Q127&lt;&gt;"ALL_IN"),"Wybierz PRICE lub ALL_IN",IF('Trades'!Q127&lt;&gt;'Summary'!$K$4,"Wybrano inną podstawę","Zapisane"))))))</x:f>
      </x:c>
      <x:c r="J127" s="33" t="str">
        <x:f>IF(P127=0,"",IF('Summary'!$H$6="Sprawdź daty filtra","Sprawdź daty filtra",IF(L127=1,"Uwzględniona",IF(K127=1,"Poza okresem","Nieuwzględniona"))))</x:f>
      </x:c>
      <x:c r="K127" s="29" t="n">
        <x:f>IF(P127=0,0,IF('Trades'!I127="UNSUPPORTED",4,IF(C127&lt;&gt;"",3,IF('Trades'!I127="OPEN",2,1))))</x:f>
        <x:v>0</x:v>
      </x:c>
      <x:c r="L127" s="29" t="n">
        <x:f>IF(OR(K127&lt;&gt;1,'Summary'!$H$6="Sprawdź daty filtra"),0,IF(AND(OR('Summary'!$B$6="",E127&gt;='Summary'!$B$6),OR('Summary'!$E$6="",E127&lt;'Summary'!$E$6+1)),1,0))</x:f>
        <x:v>0</x:v>
      </x:c>
      <x:c r="M127" s="29" t="n">
        <x:f>IF(AND(L127=1,N127=1,'Trades'!Q127='Summary'!$K$4),1,0)</x:f>
        <x:v>0</x:v>
      </x:c>
      <x:c r="N127" s="29" t="n">
        <x:f>IF(K127&lt;&gt;1,0,IF(NOT(ISNUMBER('Trades'!P127)),0,IF(AND('Trades'!P127&gt;0,'Trades'!P127&lt;=1000000000,ROUND('Trades'!P127,2)='Trades'!P127,OR('Trades'!Q127="PRICE",'Trades'!Q127="ALL_IN")),1,0)))</x:f>
        <x:v>0</x:v>
      </x:c>
      <x:c r="O127" s="29" t="n">
        <x:f>IF(P127=0,0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0,COUNTIFS('Exits'!$B$9:$B$608,'Trades'!A127,'Exits'!$K$9:$K$608,1)))</x:f>
        <x:v>0</x:v>
      </x:c>
      <x:c r="P127" s="29" t="n">
        <x:f>IF(COUNTA('Trades'!A127:I127,'Trades'!K127:T127)=0,0,1)</x:f>
        <x:v>0</x:v>
      </x:c>
    </x:row>
    <x:row r="128" ht="52" customHeight="1">
      <x:c r="A128" s="29" t="str">
        <x:f>IF(P128=0,"",IF('Trades'!A128="","[Trades "&amp;ROW()&amp;"]",'Trades'!A128))</x:f>
      </x:c>
      <x:c r="B128" s="33" t="str">
        <x:f>IF(K128=0,"",CHOOSE(K128,"Zamknięta","Otwarta","Niepełna / błędna","Nieobsługiwana"))</x:f>
      </x:c>
      <x:c r="C128" s="33" t="str">
        <x:f>IF(P128=0,"",IF('Trades'!I128="UNSUPPORTED","Dobieranie / odwrócenia nie są obsługiwane",IF('Trades'!A128="","Podaj ID transakcji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ID: tekst zaczynający się od A–Z, do 64 znaków; bez *, ?, ~, =, &lt; i &gt;. Przykład: T-001.",IF(COUNTIFS('Trades'!$A$9:$A$208,'Trades'!A128)&lt;&gt;1,"ID transakcji się powtarza",IF('Trades'!B128="","Podaj instrument",IF(AND('Trades'!C128&lt;&gt;"LONG",'Trades'!C128&lt;&gt;"SHORT"),"Wybierz LONG lub SHORT",IF(NOT(ISNUMBER('Trades'!D128)),"Podaj prawidłowy czas otwarcia",IF(OR('Trades'!D128&lt;1,'Trades'!D128&gt;2958465),"Podaj prawidłowy czas otwarcia",IF(NOT(ISNUMBER('Trades'!E128)),"Podaj dodatnią początkową ilość",IF(OR('Trades'!E128&lt;=0,'Trades'!E128&gt;1000000,ROUND('Trades'!E128,8)&lt;&gt;'Trades'!E128),"Podaj dodatnią początkową ilość",IF('Trades'!F128="","Podaj jednostkę ilości",IF(AND('Trades'!I128&lt;&gt;"OPEN",'Trades'!I128&lt;&gt;"CLOSED"),"Wybierz OPEN lub CLOSED",IF(AND('Trades'!J128&lt;&gt;"NET",'Trades'!J128&lt;&gt;"GROSS"),"Wybierz NET lub GROSS",IF(COUNTIFS('Exits'!$B$9:$B$608,'Trades'!A128,'Exits'!$G$9:$G$608,-1)&gt;0,"Sprawdź powiązane wyjścia",IF(D128&gt;'Trades'!E128,"Zamknięta ilość przekracza początkową",IF(AND('Trades'!I128="OPEN",D128='Trades'!E128),"OPEN jest sprzeczne z zerową pozostałą ilością",IF('Trades'!I128="OPEN","",IF(O128=0,"Dodaj wyjście w Exits",IF(D128&lt;&gt;'Trades'!E128,"CLOSED wymaga zamknięcia całej ilości",IF(AND('Trades'!J128="NET",NOT(ISNUMBER('Trades'!L128))),"Podaj uzgodnione netto całej pozycji",IF(AND('Trades'!J128="NET",'Trades'!K128&lt;&gt;"YES"),"Potwierdź netto całej pozycji",IF(IF('Trades'!J128="NET",IF('Trades'!M128="",FALSE,IF(NOT(ISNUMBER('Trades'!M128)),TRUE,OR('Trades'!M128&lt;0,'Trades'!M128&gt;1000000000,ROUND('Trades'!M128,2)&lt;&gt;'Trades'!M128))),FALSE),"Kwoty: do 2 miejsc po przecinku; wartość bezwzględna wpisu ≤ 1 000 000 000.",IF(IF('Trades'!J128="NET",IF('Trades'!N128="",FALSE,IF(NOT(ISNUMBER('Trades'!N128)),TRUE,OR('Trades'!N128&lt;0,'Trades'!N128&gt;1000000000,ROUND('Trades'!N128,2)&lt;&gt;'Trades'!N128))),FALSE),"Kwoty: do 2 miejsc po przecinku; wartość bezwzględna wpisu ≤ 1 000 000 000.",IF(IF('Trades'!J128="NET",IF('Trades'!O128="",FALSE,IF(NOT(ISNUMBER('Trades'!O128)),TRUE,OR(ABS('Trades'!O128)&gt;1000000000,ROUND('Trades'!O128,2)&lt;&gt;'Trades'!O128))),FALSE),"Kwoty: do 2 miejsc po przecinku; wartość bezwzględna wpisu ≤ 1 000 000 000.",IF(AND('Trades'!J128="GROSS",NOT(ISNUMBER('Trades'!M128))),"Podaj prowizję, także zero",IF(AND('Trades'!J128="GROSS",'Trades'!M128&lt;0),"Prowizja nie może być ujemna",IF(AND('Trades'!J128="GROSS",NOT(ISNUMBER('Trades'!N128))),"Podaj pozostałe opłaty, także zero",IF(AND('Trades'!J128="GROSS",'Trades'!N128&lt;0),"Opłaty nie mogą być ujemne",IF(AND('Trades'!J128="GROSS",NOT(ISNUMBER('Trades'!O128))),"Podaj finansowanie ze znakiem, także zero",IF(AND('Trades'!J128="GROSS",NOT(ISNUMBER(F128))),"Podaj P&amp;L brutto każdego wyjścia",IF(IF('Trades'!J128="NET",OR(ABS('Trades'!L128)&gt;1000000000,ROUND('Trades'!L128,2)&lt;&gt;'Trades'!L128),FALSE),"Kwoty: do 2 miejsc po przecinku; wartość bezwzględna wpisu ≤ 1 000 000 000.",IF(IF('Trades'!J128="GROSS",OR(ABS('Trades'!M128)&gt;1000000000,ABS('Trades'!N128)&gt;1000000000,ABS('Trades'!O128)&gt;1000000000,ROUND('Trades'!M128,2)&lt;&gt;'Trades'!M128,ROUND('Trades'!N128,2)&lt;&gt;'Trades'!N128,ROUND('Trades'!O128,2)&lt;&gt;'Trades'!O128),FALSE),"Kwoty: do 2 miejsc po przecinku; wartość bezwzględna wpisu ≤ 1 000 000 000.",IF(AND('Trades'!G128&lt;&gt;"",OR(NOT(ISNUMBER('Trades'!G128)),'Trades'!G128&lt;=0)),"Podaj dodatnią cenę lub pozostaw puste",IF(AND('Trades'!H128&lt;&gt;"",OR(NOT(ISNUMBER('Trades'!H128)),'Trades'!H128&lt;=0)),"Podaj dodatnią cenę lub pozostaw puste","")))))))))))))))))))))))))))))))))))</x:f>
      </x:c>
      <x:c r="D128" s="31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b.d.",ROUND(SUMIFS('Exits'!$I$9:$I$608,'Exits'!$B$9:$B$608,'Trades'!A128),8)))</x:f>
      </x:c>
      <x:c r="E128" s="32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b.d.",IF(OR(O128=0,COUNTIFS('Exits'!$B$9:$B$608,'Trades'!A128,'Exits'!$G$9:$G$608,-1)&gt;0),"b.d.",_xlfn.MAXIFS('Exits'!$C$9:$C$608,'Exits'!$B$9:$B$608,'Trades'!A128))))</x:f>
      </x:c>
      <x:c r="F128" s="30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b.d.",IF(AND(O128&gt;0,SUMIFS('Exits'!$J$9:$J$608,'Exits'!$B$9:$B$608,'Trades'!A128)=O128),ROUND(SUMIFS('Exits'!$F$9:$F$608,'Exits'!$B$9:$B$608,'Trades'!A128),2),"b.d.")))</x:f>
      </x:c>
      <x:c r="G128" s="30" t="str">
        <x:f>IF(P128=0,"",IF(K128&lt;&gt;1,"b.d.",IF('Trades'!J128="NET",'Trades'!L128,ROUND(F128-'Trades'!M128-'Trades'!N128+'Trades'!O128,2))))</x:f>
      </x:c>
      <x:c r="H128" s="31" t="str">
        <x:f>IF(P128=0,"",IF(N128=1,G128/'Trades'!P128,"b.d."))</x:f>
      </x:c>
      <x:c r="I128" s="33" t="str">
        <x:f>IF(P128=0,"",IF(K128&lt;&gt;1,"Pozycja niezamknięta",IF(NOT(ISNUMBER('Trades'!P128)),"Brak lub błędne ryzyko: dodatnie, ≤ 1 000 000 000, do 2 miejsc po przecinku.",IF(OR('Trades'!P128&lt;=0,'Trades'!P128&gt;1000000000,ROUND('Trades'!P128,2)&lt;&gt;'Trades'!P128),"Brak lub błędne ryzyko: dodatnie, ≤ 1 000 000 000, do 2 miejsc po przecinku.",IF(AND('Trades'!Q128&lt;&gt;"PRICE",'Trades'!Q128&lt;&gt;"ALL_IN"),"Wybierz PRICE lub ALL_IN",IF('Trades'!Q128&lt;&gt;'Summary'!$K$4,"Wybrano inną podstawę","Zapisane"))))))</x:f>
      </x:c>
      <x:c r="J128" s="33" t="str">
        <x:f>IF(P128=0,"",IF('Summary'!$H$6="Sprawdź daty filtra","Sprawdź daty filtra",IF(L128=1,"Uwzględniona",IF(K128=1,"Poza okresem","Nieuwzględniona"))))</x:f>
      </x:c>
      <x:c r="K128" s="29" t="n">
        <x:f>IF(P128=0,0,IF('Trades'!I128="UNSUPPORTED",4,IF(C128&lt;&gt;"",3,IF('Trades'!I128="OPEN",2,1))))</x:f>
        <x:v>0</x:v>
      </x:c>
      <x:c r="L128" s="29" t="n">
        <x:f>IF(OR(K128&lt;&gt;1,'Summary'!$H$6="Sprawdź daty filtra"),0,IF(AND(OR('Summary'!$B$6="",E128&gt;='Summary'!$B$6),OR('Summary'!$E$6="",E128&lt;'Summary'!$E$6+1)),1,0))</x:f>
        <x:v>0</x:v>
      </x:c>
      <x:c r="M128" s="29" t="n">
        <x:f>IF(AND(L128=1,N128=1,'Trades'!Q128='Summary'!$K$4),1,0)</x:f>
        <x:v>0</x:v>
      </x:c>
      <x:c r="N128" s="29" t="n">
        <x:f>IF(K128&lt;&gt;1,0,IF(NOT(ISNUMBER('Trades'!P128)),0,IF(AND('Trades'!P128&gt;0,'Trades'!P128&lt;=1000000000,ROUND('Trades'!P128,2)='Trades'!P128,OR('Trades'!Q128="PRICE",'Trades'!Q128="ALL_IN")),1,0)))</x:f>
        <x:v>0</x:v>
      </x:c>
      <x:c r="O128" s="29" t="n">
        <x:f>IF(P128=0,0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0,COUNTIFS('Exits'!$B$9:$B$608,'Trades'!A128,'Exits'!$K$9:$K$608,1)))</x:f>
        <x:v>0</x:v>
      </x:c>
      <x:c r="P128" s="29" t="n">
        <x:f>IF(COUNTA('Trades'!A128:I128,'Trades'!K128:T128)=0,0,1)</x:f>
        <x:v>0</x:v>
      </x:c>
    </x:row>
    <x:row r="129" ht="52" customHeight="1">
      <x:c r="A129" s="29" t="str">
        <x:f>IF(P129=0,"",IF('Trades'!A129="","[Trades "&amp;ROW()&amp;"]",'Trades'!A129))</x:f>
      </x:c>
      <x:c r="B129" s="33" t="str">
        <x:f>IF(K129=0,"",CHOOSE(K129,"Zamknięta","Otwarta","Niepełna / błędna","Nieobsługiwana"))</x:f>
      </x:c>
      <x:c r="C129" s="33" t="str">
        <x:f>IF(P129=0,"",IF('Trades'!I129="UNSUPPORTED","Dobieranie / odwrócenia nie są obsługiwane",IF('Trades'!A129="","Podaj ID transakcji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ID: tekst zaczynający się od A–Z, do 64 znaków; bez *, ?, ~, =, &lt; i &gt;. Przykład: T-001.",IF(COUNTIFS('Trades'!$A$9:$A$208,'Trades'!A129)&lt;&gt;1,"ID transakcji się powtarza",IF('Trades'!B129="","Podaj instrument",IF(AND('Trades'!C129&lt;&gt;"LONG",'Trades'!C129&lt;&gt;"SHORT"),"Wybierz LONG lub SHORT",IF(NOT(ISNUMBER('Trades'!D129)),"Podaj prawidłowy czas otwarcia",IF(OR('Trades'!D129&lt;1,'Trades'!D129&gt;2958465),"Podaj prawidłowy czas otwarcia",IF(NOT(ISNUMBER('Trades'!E129)),"Podaj dodatnią początkową ilość",IF(OR('Trades'!E129&lt;=0,'Trades'!E129&gt;1000000,ROUND('Trades'!E129,8)&lt;&gt;'Trades'!E129),"Podaj dodatnią początkową ilość",IF('Trades'!F129="","Podaj jednostkę ilości",IF(AND('Trades'!I129&lt;&gt;"OPEN",'Trades'!I129&lt;&gt;"CLOSED"),"Wybierz OPEN lub CLOSED",IF(AND('Trades'!J129&lt;&gt;"NET",'Trades'!J129&lt;&gt;"GROSS"),"Wybierz NET lub GROSS",IF(COUNTIFS('Exits'!$B$9:$B$608,'Trades'!A129,'Exits'!$G$9:$G$608,-1)&gt;0,"Sprawdź powiązane wyjścia",IF(D129&gt;'Trades'!E129,"Zamknięta ilość przekracza początkową",IF(AND('Trades'!I129="OPEN",D129='Trades'!E129),"OPEN jest sprzeczne z zerową pozostałą ilością",IF('Trades'!I129="OPEN","",IF(O129=0,"Dodaj wyjście w Exits",IF(D129&lt;&gt;'Trades'!E129,"CLOSED wymaga zamknięcia całej ilości",IF(AND('Trades'!J129="NET",NOT(ISNUMBER('Trades'!L129))),"Podaj uzgodnione netto całej pozycji",IF(AND('Trades'!J129="NET",'Trades'!K129&lt;&gt;"YES"),"Potwierdź netto całej pozycji",IF(IF('Trades'!J129="NET",IF('Trades'!M129="",FALSE,IF(NOT(ISNUMBER('Trades'!M129)),TRUE,OR('Trades'!M129&lt;0,'Trades'!M129&gt;1000000000,ROUND('Trades'!M129,2)&lt;&gt;'Trades'!M129))),FALSE),"Kwoty: do 2 miejsc po przecinku; wartość bezwzględna wpisu ≤ 1 000 000 000.",IF(IF('Trades'!J129="NET",IF('Trades'!N129="",FALSE,IF(NOT(ISNUMBER('Trades'!N129)),TRUE,OR('Trades'!N129&lt;0,'Trades'!N129&gt;1000000000,ROUND('Trades'!N129,2)&lt;&gt;'Trades'!N129))),FALSE),"Kwoty: do 2 miejsc po przecinku; wartość bezwzględna wpisu ≤ 1 000 000 000.",IF(IF('Trades'!J129="NET",IF('Trades'!O129="",FALSE,IF(NOT(ISNUMBER('Trades'!O129)),TRUE,OR(ABS('Trades'!O129)&gt;1000000000,ROUND('Trades'!O129,2)&lt;&gt;'Trades'!O129))),FALSE),"Kwoty: do 2 miejsc po przecinku; wartość bezwzględna wpisu ≤ 1 000 000 000.",IF(AND('Trades'!J129="GROSS",NOT(ISNUMBER('Trades'!M129))),"Podaj prowizję, także zero",IF(AND('Trades'!J129="GROSS",'Trades'!M129&lt;0),"Prowizja nie może być ujemna",IF(AND('Trades'!J129="GROSS",NOT(ISNUMBER('Trades'!N129))),"Podaj pozostałe opłaty, także zero",IF(AND('Trades'!J129="GROSS",'Trades'!N129&lt;0),"Opłaty nie mogą być ujemne",IF(AND('Trades'!J129="GROSS",NOT(ISNUMBER('Trades'!O129))),"Podaj finansowanie ze znakiem, także zero",IF(AND('Trades'!J129="GROSS",NOT(ISNUMBER(F129))),"Podaj P&amp;L brutto każdego wyjścia",IF(IF('Trades'!J129="NET",OR(ABS('Trades'!L129)&gt;1000000000,ROUND('Trades'!L129,2)&lt;&gt;'Trades'!L129),FALSE),"Kwoty: do 2 miejsc po przecinku; wartość bezwzględna wpisu ≤ 1 000 000 000.",IF(IF('Trades'!J129="GROSS",OR(ABS('Trades'!M129)&gt;1000000000,ABS('Trades'!N129)&gt;1000000000,ABS('Trades'!O129)&gt;1000000000,ROUND('Trades'!M129,2)&lt;&gt;'Trades'!M129,ROUND('Trades'!N129,2)&lt;&gt;'Trades'!N129,ROUND('Trades'!O129,2)&lt;&gt;'Trades'!O129),FALSE),"Kwoty: do 2 miejsc po przecinku; wartość bezwzględna wpisu ≤ 1 000 000 000.",IF(AND('Trades'!G129&lt;&gt;"",OR(NOT(ISNUMBER('Trades'!G129)),'Trades'!G129&lt;=0)),"Podaj dodatnią cenę lub pozostaw puste",IF(AND('Trades'!H129&lt;&gt;"",OR(NOT(ISNUMBER('Trades'!H129)),'Trades'!H129&lt;=0)),"Podaj dodatnią cenę lub pozostaw puste","")))))))))))))))))))))))))))))))))))</x:f>
      </x:c>
      <x:c r="D129" s="31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b.d.",ROUND(SUMIFS('Exits'!$I$9:$I$608,'Exits'!$B$9:$B$608,'Trades'!A129),8)))</x:f>
      </x:c>
      <x:c r="E129" s="32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b.d.",IF(OR(O129=0,COUNTIFS('Exits'!$B$9:$B$608,'Trades'!A129,'Exits'!$G$9:$G$608,-1)&gt;0),"b.d.",_xlfn.MAXIFS('Exits'!$C$9:$C$608,'Exits'!$B$9:$B$608,'Trades'!A129))))</x:f>
      </x:c>
      <x:c r="F129" s="30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b.d.",IF(AND(O129&gt;0,SUMIFS('Exits'!$J$9:$J$608,'Exits'!$B$9:$B$608,'Trades'!A129)=O129),ROUND(SUMIFS('Exits'!$F$9:$F$608,'Exits'!$B$9:$B$608,'Trades'!A129),2),"b.d.")))</x:f>
      </x:c>
      <x:c r="G129" s="30" t="str">
        <x:f>IF(P129=0,"",IF(K129&lt;&gt;1,"b.d.",IF('Trades'!J129="NET",'Trades'!L129,ROUND(F129-'Trades'!M129-'Trades'!N129+'Trades'!O129,2))))</x:f>
      </x:c>
      <x:c r="H129" s="31" t="str">
        <x:f>IF(P129=0,"",IF(N129=1,G129/'Trades'!P129,"b.d."))</x:f>
      </x:c>
      <x:c r="I129" s="33" t="str">
        <x:f>IF(P129=0,"",IF(K129&lt;&gt;1,"Pozycja niezamknięta",IF(NOT(ISNUMBER('Trades'!P129)),"Brak lub błędne ryzyko: dodatnie, ≤ 1 000 000 000, do 2 miejsc po przecinku.",IF(OR('Trades'!P129&lt;=0,'Trades'!P129&gt;1000000000,ROUND('Trades'!P129,2)&lt;&gt;'Trades'!P129),"Brak lub błędne ryzyko: dodatnie, ≤ 1 000 000 000, do 2 miejsc po przecinku.",IF(AND('Trades'!Q129&lt;&gt;"PRICE",'Trades'!Q129&lt;&gt;"ALL_IN"),"Wybierz PRICE lub ALL_IN",IF('Trades'!Q129&lt;&gt;'Summary'!$K$4,"Wybrano inną podstawę","Zapisane"))))))</x:f>
      </x:c>
      <x:c r="J129" s="33" t="str">
        <x:f>IF(P129=0,"",IF('Summary'!$H$6="Sprawdź daty filtra","Sprawdź daty filtra",IF(L129=1,"Uwzględniona",IF(K129=1,"Poza okresem","Nieuwzględniona"))))</x:f>
      </x:c>
      <x:c r="K129" s="29" t="n">
        <x:f>IF(P129=0,0,IF('Trades'!I129="UNSUPPORTED",4,IF(C129&lt;&gt;"",3,IF('Trades'!I129="OPEN",2,1))))</x:f>
        <x:v>0</x:v>
      </x:c>
      <x:c r="L129" s="29" t="n">
        <x:f>IF(OR(K129&lt;&gt;1,'Summary'!$H$6="Sprawdź daty filtra"),0,IF(AND(OR('Summary'!$B$6="",E129&gt;='Summary'!$B$6),OR('Summary'!$E$6="",E129&lt;'Summary'!$E$6+1)),1,0))</x:f>
        <x:v>0</x:v>
      </x:c>
      <x:c r="M129" s="29" t="n">
        <x:f>IF(AND(L129=1,N129=1,'Trades'!Q129='Summary'!$K$4),1,0)</x:f>
        <x:v>0</x:v>
      </x:c>
      <x:c r="N129" s="29" t="n">
        <x:f>IF(K129&lt;&gt;1,0,IF(NOT(ISNUMBER('Trades'!P129)),0,IF(AND('Trades'!P129&gt;0,'Trades'!P129&lt;=1000000000,ROUND('Trades'!P129,2)='Trades'!P129,OR('Trades'!Q129="PRICE",'Trades'!Q129="ALL_IN")),1,0)))</x:f>
        <x:v>0</x:v>
      </x:c>
      <x:c r="O129" s="29" t="n">
        <x:f>IF(P129=0,0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0,COUNTIFS('Exits'!$B$9:$B$608,'Trades'!A129,'Exits'!$K$9:$K$608,1)))</x:f>
        <x:v>0</x:v>
      </x:c>
      <x:c r="P129" s="29" t="n">
        <x:f>IF(COUNTA('Trades'!A129:I129,'Trades'!K129:T129)=0,0,1)</x:f>
        <x:v>0</x:v>
      </x:c>
    </x:row>
    <x:row r="130" ht="52" customHeight="1">
      <x:c r="A130" s="29" t="str">
        <x:f>IF(P130=0,"",IF('Trades'!A130="","[Trades "&amp;ROW()&amp;"]",'Trades'!A130))</x:f>
      </x:c>
      <x:c r="B130" s="33" t="str">
        <x:f>IF(K130=0,"",CHOOSE(K130,"Zamknięta","Otwarta","Niepełna / błędna","Nieobsługiwana"))</x:f>
      </x:c>
      <x:c r="C130" s="33" t="str">
        <x:f>IF(P130=0,"",IF('Trades'!I130="UNSUPPORTED","Dobieranie / odwrócenia nie są obsługiwane",IF('Trades'!A130="","Podaj ID transakcji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ID: tekst zaczynający się od A–Z, do 64 znaków; bez *, ?, ~, =, &lt; i &gt;. Przykład: T-001.",IF(COUNTIFS('Trades'!$A$9:$A$208,'Trades'!A130)&lt;&gt;1,"ID transakcji się powtarza",IF('Trades'!B130="","Podaj instrument",IF(AND('Trades'!C130&lt;&gt;"LONG",'Trades'!C130&lt;&gt;"SHORT"),"Wybierz LONG lub SHORT",IF(NOT(ISNUMBER('Trades'!D130)),"Podaj prawidłowy czas otwarcia",IF(OR('Trades'!D130&lt;1,'Trades'!D130&gt;2958465),"Podaj prawidłowy czas otwarcia",IF(NOT(ISNUMBER('Trades'!E130)),"Podaj dodatnią początkową ilość",IF(OR('Trades'!E130&lt;=0,'Trades'!E130&gt;1000000,ROUND('Trades'!E130,8)&lt;&gt;'Trades'!E130),"Podaj dodatnią początkową ilość",IF('Trades'!F130="","Podaj jednostkę ilości",IF(AND('Trades'!I130&lt;&gt;"OPEN",'Trades'!I130&lt;&gt;"CLOSED"),"Wybierz OPEN lub CLOSED",IF(AND('Trades'!J130&lt;&gt;"NET",'Trades'!J130&lt;&gt;"GROSS"),"Wybierz NET lub GROSS",IF(COUNTIFS('Exits'!$B$9:$B$608,'Trades'!A130,'Exits'!$G$9:$G$608,-1)&gt;0,"Sprawdź powiązane wyjścia",IF(D130&gt;'Trades'!E130,"Zamknięta ilość przekracza początkową",IF(AND('Trades'!I130="OPEN",D130='Trades'!E130),"OPEN jest sprzeczne z zerową pozostałą ilością",IF('Trades'!I130="OPEN","",IF(O130=0,"Dodaj wyjście w Exits",IF(D130&lt;&gt;'Trades'!E130,"CLOSED wymaga zamknięcia całej ilości",IF(AND('Trades'!J130="NET",NOT(ISNUMBER('Trades'!L130))),"Podaj uzgodnione netto całej pozycji",IF(AND('Trades'!J130="NET",'Trades'!K130&lt;&gt;"YES"),"Potwierdź netto całej pozycji",IF(IF('Trades'!J130="NET",IF('Trades'!M130="",FALSE,IF(NOT(ISNUMBER('Trades'!M130)),TRUE,OR('Trades'!M130&lt;0,'Trades'!M130&gt;1000000000,ROUND('Trades'!M130,2)&lt;&gt;'Trades'!M130))),FALSE),"Kwoty: do 2 miejsc po przecinku; wartość bezwzględna wpisu ≤ 1 000 000 000.",IF(IF('Trades'!J130="NET",IF('Trades'!N130="",FALSE,IF(NOT(ISNUMBER('Trades'!N130)),TRUE,OR('Trades'!N130&lt;0,'Trades'!N130&gt;1000000000,ROUND('Trades'!N130,2)&lt;&gt;'Trades'!N130))),FALSE),"Kwoty: do 2 miejsc po przecinku; wartość bezwzględna wpisu ≤ 1 000 000 000.",IF(IF('Trades'!J130="NET",IF('Trades'!O130="",FALSE,IF(NOT(ISNUMBER('Trades'!O130)),TRUE,OR(ABS('Trades'!O130)&gt;1000000000,ROUND('Trades'!O130,2)&lt;&gt;'Trades'!O130))),FALSE),"Kwoty: do 2 miejsc po przecinku; wartość bezwzględna wpisu ≤ 1 000 000 000.",IF(AND('Trades'!J130="GROSS",NOT(ISNUMBER('Trades'!M130))),"Podaj prowizję, także zero",IF(AND('Trades'!J130="GROSS",'Trades'!M130&lt;0),"Prowizja nie może być ujemna",IF(AND('Trades'!J130="GROSS",NOT(ISNUMBER('Trades'!N130))),"Podaj pozostałe opłaty, także zero",IF(AND('Trades'!J130="GROSS",'Trades'!N130&lt;0),"Opłaty nie mogą być ujemne",IF(AND('Trades'!J130="GROSS",NOT(ISNUMBER('Trades'!O130))),"Podaj finansowanie ze znakiem, także zero",IF(AND('Trades'!J130="GROSS",NOT(ISNUMBER(F130))),"Podaj P&amp;L brutto każdego wyjścia",IF(IF('Trades'!J130="NET",OR(ABS('Trades'!L130)&gt;1000000000,ROUND('Trades'!L130,2)&lt;&gt;'Trades'!L130),FALSE),"Kwoty: do 2 miejsc po przecinku; wartość bezwzględna wpisu ≤ 1 000 000 000.",IF(IF('Trades'!J130="GROSS",OR(ABS('Trades'!M130)&gt;1000000000,ABS('Trades'!N130)&gt;1000000000,ABS('Trades'!O130)&gt;1000000000,ROUND('Trades'!M130,2)&lt;&gt;'Trades'!M130,ROUND('Trades'!N130,2)&lt;&gt;'Trades'!N130,ROUND('Trades'!O130,2)&lt;&gt;'Trades'!O130),FALSE),"Kwoty: do 2 miejsc po przecinku; wartość bezwzględna wpisu ≤ 1 000 000 000.",IF(AND('Trades'!G130&lt;&gt;"",OR(NOT(ISNUMBER('Trades'!G130)),'Trades'!G130&lt;=0)),"Podaj dodatnią cenę lub pozostaw puste",IF(AND('Trades'!H130&lt;&gt;"",OR(NOT(ISNUMBER('Trades'!H130)),'Trades'!H130&lt;=0)),"Podaj dodatnią cenę lub pozostaw puste","")))))))))))))))))))))))))))))))))))</x:f>
      </x:c>
      <x:c r="D130" s="31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b.d.",ROUND(SUMIFS('Exits'!$I$9:$I$608,'Exits'!$B$9:$B$608,'Trades'!A130),8)))</x:f>
      </x:c>
      <x:c r="E130" s="32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b.d.",IF(OR(O130=0,COUNTIFS('Exits'!$B$9:$B$608,'Trades'!A130,'Exits'!$G$9:$G$608,-1)&gt;0),"b.d.",_xlfn.MAXIFS('Exits'!$C$9:$C$608,'Exits'!$B$9:$B$608,'Trades'!A130))))</x:f>
      </x:c>
      <x:c r="F130" s="30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b.d.",IF(AND(O130&gt;0,SUMIFS('Exits'!$J$9:$J$608,'Exits'!$B$9:$B$608,'Trades'!A130)=O130),ROUND(SUMIFS('Exits'!$F$9:$F$608,'Exits'!$B$9:$B$608,'Trades'!A130),2),"b.d.")))</x:f>
      </x:c>
      <x:c r="G130" s="30" t="str">
        <x:f>IF(P130=0,"",IF(K130&lt;&gt;1,"b.d.",IF('Trades'!J130="NET",'Trades'!L130,ROUND(F130-'Trades'!M130-'Trades'!N130+'Trades'!O130,2))))</x:f>
      </x:c>
      <x:c r="H130" s="31" t="str">
        <x:f>IF(P130=0,"",IF(N130=1,G130/'Trades'!P130,"b.d."))</x:f>
      </x:c>
      <x:c r="I130" s="33" t="str">
        <x:f>IF(P130=0,"",IF(K130&lt;&gt;1,"Pozycja niezamknięta",IF(NOT(ISNUMBER('Trades'!P130)),"Brak lub błędne ryzyko: dodatnie, ≤ 1 000 000 000, do 2 miejsc po przecinku.",IF(OR('Trades'!P130&lt;=0,'Trades'!P130&gt;1000000000,ROUND('Trades'!P130,2)&lt;&gt;'Trades'!P130),"Brak lub błędne ryzyko: dodatnie, ≤ 1 000 000 000, do 2 miejsc po przecinku.",IF(AND('Trades'!Q130&lt;&gt;"PRICE",'Trades'!Q130&lt;&gt;"ALL_IN"),"Wybierz PRICE lub ALL_IN",IF('Trades'!Q130&lt;&gt;'Summary'!$K$4,"Wybrano inną podstawę","Zapisane"))))))</x:f>
      </x:c>
      <x:c r="J130" s="33" t="str">
        <x:f>IF(P130=0,"",IF('Summary'!$H$6="Sprawdź daty filtra","Sprawdź daty filtra",IF(L130=1,"Uwzględniona",IF(K130=1,"Poza okresem","Nieuwzględniona"))))</x:f>
      </x:c>
      <x:c r="K130" s="29" t="n">
        <x:f>IF(P130=0,0,IF('Trades'!I130="UNSUPPORTED",4,IF(C130&lt;&gt;"",3,IF('Trades'!I130="OPEN",2,1))))</x:f>
        <x:v>0</x:v>
      </x:c>
      <x:c r="L130" s="29" t="n">
        <x:f>IF(OR(K130&lt;&gt;1,'Summary'!$H$6="Sprawdź daty filtra"),0,IF(AND(OR('Summary'!$B$6="",E130&gt;='Summary'!$B$6),OR('Summary'!$E$6="",E130&lt;'Summary'!$E$6+1)),1,0))</x:f>
        <x:v>0</x:v>
      </x:c>
      <x:c r="M130" s="29" t="n">
        <x:f>IF(AND(L130=1,N130=1,'Trades'!Q130='Summary'!$K$4),1,0)</x:f>
        <x:v>0</x:v>
      </x:c>
      <x:c r="N130" s="29" t="n">
        <x:f>IF(K130&lt;&gt;1,0,IF(NOT(ISNUMBER('Trades'!P130)),0,IF(AND('Trades'!P130&gt;0,'Trades'!P130&lt;=1000000000,ROUND('Trades'!P130,2)='Trades'!P130,OR('Trades'!Q130="PRICE",'Trades'!Q130="ALL_IN")),1,0)))</x:f>
        <x:v>0</x:v>
      </x:c>
      <x:c r="O130" s="29" t="n">
        <x:f>IF(P130=0,0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0,COUNTIFS('Exits'!$B$9:$B$608,'Trades'!A130,'Exits'!$K$9:$K$608,1)))</x:f>
        <x:v>0</x:v>
      </x:c>
      <x:c r="P130" s="29" t="n">
        <x:f>IF(COUNTA('Trades'!A130:I130,'Trades'!K130:T130)=0,0,1)</x:f>
        <x:v>0</x:v>
      </x:c>
    </x:row>
    <x:row r="131" ht="52" customHeight="1">
      <x:c r="A131" s="29" t="str">
        <x:f>IF(P131=0,"",IF('Trades'!A131="","[Trades "&amp;ROW()&amp;"]",'Trades'!A131))</x:f>
      </x:c>
      <x:c r="B131" s="33" t="str">
        <x:f>IF(K131=0,"",CHOOSE(K131,"Zamknięta","Otwarta","Niepełna / błędna","Nieobsługiwana"))</x:f>
      </x:c>
      <x:c r="C131" s="33" t="str">
        <x:f>IF(P131=0,"",IF('Trades'!I131="UNSUPPORTED","Dobieranie / odwrócenia nie są obsługiwane",IF('Trades'!A131="","Podaj ID transakcji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ID: tekst zaczynający się od A–Z, do 64 znaków; bez *, ?, ~, =, &lt; i &gt;. Przykład: T-001.",IF(COUNTIFS('Trades'!$A$9:$A$208,'Trades'!A131)&lt;&gt;1,"ID transakcji się powtarza",IF('Trades'!B131="","Podaj instrument",IF(AND('Trades'!C131&lt;&gt;"LONG",'Trades'!C131&lt;&gt;"SHORT"),"Wybierz LONG lub SHORT",IF(NOT(ISNUMBER('Trades'!D131)),"Podaj prawidłowy czas otwarcia",IF(OR('Trades'!D131&lt;1,'Trades'!D131&gt;2958465),"Podaj prawidłowy czas otwarcia",IF(NOT(ISNUMBER('Trades'!E131)),"Podaj dodatnią początkową ilość",IF(OR('Trades'!E131&lt;=0,'Trades'!E131&gt;1000000,ROUND('Trades'!E131,8)&lt;&gt;'Trades'!E131),"Podaj dodatnią początkową ilość",IF('Trades'!F131="","Podaj jednostkę ilości",IF(AND('Trades'!I131&lt;&gt;"OPEN",'Trades'!I131&lt;&gt;"CLOSED"),"Wybierz OPEN lub CLOSED",IF(AND('Trades'!J131&lt;&gt;"NET",'Trades'!J131&lt;&gt;"GROSS"),"Wybierz NET lub GROSS",IF(COUNTIFS('Exits'!$B$9:$B$608,'Trades'!A131,'Exits'!$G$9:$G$608,-1)&gt;0,"Sprawdź powiązane wyjścia",IF(D131&gt;'Trades'!E131,"Zamknięta ilość przekracza początkową",IF(AND('Trades'!I131="OPEN",D131='Trades'!E131),"OPEN jest sprzeczne z zerową pozostałą ilością",IF('Trades'!I131="OPEN","",IF(O131=0,"Dodaj wyjście w Exits",IF(D131&lt;&gt;'Trades'!E131,"CLOSED wymaga zamknięcia całej ilości",IF(AND('Trades'!J131="NET",NOT(ISNUMBER('Trades'!L131))),"Podaj uzgodnione netto całej pozycji",IF(AND('Trades'!J131="NET",'Trades'!K131&lt;&gt;"YES"),"Potwierdź netto całej pozycji",IF(IF('Trades'!J131="NET",IF('Trades'!M131="",FALSE,IF(NOT(ISNUMBER('Trades'!M131)),TRUE,OR('Trades'!M131&lt;0,'Trades'!M131&gt;1000000000,ROUND('Trades'!M131,2)&lt;&gt;'Trades'!M131))),FALSE),"Kwoty: do 2 miejsc po przecinku; wartość bezwzględna wpisu ≤ 1 000 000 000.",IF(IF('Trades'!J131="NET",IF('Trades'!N131="",FALSE,IF(NOT(ISNUMBER('Trades'!N131)),TRUE,OR('Trades'!N131&lt;0,'Trades'!N131&gt;1000000000,ROUND('Trades'!N131,2)&lt;&gt;'Trades'!N131))),FALSE),"Kwoty: do 2 miejsc po przecinku; wartość bezwzględna wpisu ≤ 1 000 000 000.",IF(IF('Trades'!J131="NET",IF('Trades'!O131="",FALSE,IF(NOT(ISNUMBER('Trades'!O131)),TRUE,OR(ABS('Trades'!O131)&gt;1000000000,ROUND('Trades'!O131,2)&lt;&gt;'Trades'!O131))),FALSE),"Kwoty: do 2 miejsc po przecinku; wartość bezwzględna wpisu ≤ 1 000 000 000.",IF(AND('Trades'!J131="GROSS",NOT(ISNUMBER('Trades'!M131))),"Podaj prowizję, także zero",IF(AND('Trades'!J131="GROSS",'Trades'!M131&lt;0),"Prowizja nie może być ujemna",IF(AND('Trades'!J131="GROSS",NOT(ISNUMBER('Trades'!N131))),"Podaj pozostałe opłaty, także zero",IF(AND('Trades'!J131="GROSS",'Trades'!N131&lt;0),"Opłaty nie mogą być ujemne",IF(AND('Trades'!J131="GROSS",NOT(ISNUMBER('Trades'!O131))),"Podaj finansowanie ze znakiem, także zero",IF(AND('Trades'!J131="GROSS",NOT(ISNUMBER(F131))),"Podaj P&amp;L brutto każdego wyjścia",IF(IF('Trades'!J131="NET",OR(ABS('Trades'!L131)&gt;1000000000,ROUND('Trades'!L131,2)&lt;&gt;'Trades'!L131),FALSE),"Kwoty: do 2 miejsc po przecinku; wartość bezwzględna wpisu ≤ 1 000 000 000.",IF(IF('Trades'!J131="GROSS",OR(ABS('Trades'!M131)&gt;1000000000,ABS('Trades'!N131)&gt;1000000000,ABS('Trades'!O131)&gt;1000000000,ROUND('Trades'!M131,2)&lt;&gt;'Trades'!M131,ROUND('Trades'!N131,2)&lt;&gt;'Trades'!N131,ROUND('Trades'!O131,2)&lt;&gt;'Trades'!O131),FALSE),"Kwoty: do 2 miejsc po przecinku; wartość bezwzględna wpisu ≤ 1 000 000 000.",IF(AND('Trades'!G131&lt;&gt;"",OR(NOT(ISNUMBER('Trades'!G131)),'Trades'!G131&lt;=0)),"Podaj dodatnią cenę lub pozostaw puste",IF(AND('Trades'!H131&lt;&gt;"",OR(NOT(ISNUMBER('Trades'!H131)),'Trades'!H131&lt;=0)),"Podaj dodatnią cenę lub pozostaw puste","")))))))))))))))))))))))))))))))))))</x:f>
      </x:c>
      <x:c r="D131" s="31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b.d.",ROUND(SUMIFS('Exits'!$I$9:$I$608,'Exits'!$B$9:$B$608,'Trades'!A131),8)))</x:f>
      </x:c>
      <x:c r="E131" s="32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b.d.",IF(OR(O131=0,COUNTIFS('Exits'!$B$9:$B$608,'Trades'!A131,'Exits'!$G$9:$G$608,-1)&gt;0),"b.d.",_xlfn.MAXIFS('Exits'!$C$9:$C$608,'Exits'!$B$9:$B$608,'Trades'!A131))))</x:f>
      </x:c>
      <x:c r="F131" s="30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b.d.",IF(AND(O131&gt;0,SUMIFS('Exits'!$J$9:$J$608,'Exits'!$B$9:$B$608,'Trades'!A131)=O131),ROUND(SUMIFS('Exits'!$F$9:$F$608,'Exits'!$B$9:$B$608,'Trades'!A131),2),"b.d.")))</x:f>
      </x:c>
      <x:c r="G131" s="30" t="str">
        <x:f>IF(P131=0,"",IF(K131&lt;&gt;1,"b.d.",IF('Trades'!J131="NET",'Trades'!L131,ROUND(F131-'Trades'!M131-'Trades'!N131+'Trades'!O131,2))))</x:f>
      </x:c>
      <x:c r="H131" s="31" t="str">
        <x:f>IF(P131=0,"",IF(N131=1,G131/'Trades'!P131,"b.d."))</x:f>
      </x:c>
      <x:c r="I131" s="33" t="str">
        <x:f>IF(P131=0,"",IF(K131&lt;&gt;1,"Pozycja niezamknięta",IF(NOT(ISNUMBER('Trades'!P131)),"Brak lub błędne ryzyko: dodatnie, ≤ 1 000 000 000, do 2 miejsc po przecinku.",IF(OR('Trades'!P131&lt;=0,'Trades'!P131&gt;1000000000,ROUND('Trades'!P131,2)&lt;&gt;'Trades'!P131),"Brak lub błędne ryzyko: dodatnie, ≤ 1 000 000 000, do 2 miejsc po przecinku.",IF(AND('Trades'!Q131&lt;&gt;"PRICE",'Trades'!Q131&lt;&gt;"ALL_IN"),"Wybierz PRICE lub ALL_IN",IF('Trades'!Q131&lt;&gt;'Summary'!$K$4,"Wybrano inną podstawę","Zapisane"))))))</x:f>
      </x:c>
      <x:c r="J131" s="33" t="str">
        <x:f>IF(P131=0,"",IF('Summary'!$H$6="Sprawdź daty filtra","Sprawdź daty filtra",IF(L131=1,"Uwzględniona",IF(K131=1,"Poza okresem","Nieuwzględniona"))))</x:f>
      </x:c>
      <x:c r="K131" s="29" t="n">
        <x:f>IF(P131=0,0,IF('Trades'!I131="UNSUPPORTED",4,IF(C131&lt;&gt;"",3,IF('Trades'!I131="OPEN",2,1))))</x:f>
        <x:v>0</x:v>
      </x:c>
      <x:c r="L131" s="29" t="n">
        <x:f>IF(OR(K131&lt;&gt;1,'Summary'!$H$6="Sprawdź daty filtra"),0,IF(AND(OR('Summary'!$B$6="",E131&gt;='Summary'!$B$6),OR('Summary'!$E$6="",E131&lt;'Summary'!$E$6+1)),1,0))</x:f>
        <x:v>0</x:v>
      </x:c>
      <x:c r="M131" s="29" t="n">
        <x:f>IF(AND(L131=1,N131=1,'Trades'!Q131='Summary'!$K$4),1,0)</x:f>
        <x:v>0</x:v>
      </x:c>
      <x:c r="N131" s="29" t="n">
        <x:f>IF(K131&lt;&gt;1,0,IF(NOT(ISNUMBER('Trades'!P131)),0,IF(AND('Trades'!P131&gt;0,'Trades'!P131&lt;=1000000000,ROUND('Trades'!P131,2)='Trades'!P131,OR('Trades'!Q131="PRICE",'Trades'!Q131="ALL_IN")),1,0)))</x:f>
        <x:v>0</x:v>
      </x:c>
      <x:c r="O131" s="29" t="n">
        <x:f>IF(P131=0,0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0,COUNTIFS('Exits'!$B$9:$B$608,'Trades'!A131,'Exits'!$K$9:$K$608,1)))</x:f>
        <x:v>0</x:v>
      </x:c>
      <x:c r="P131" s="29" t="n">
        <x:f>IF(COUNTA('Trades'!A131:I131,'Trades'!K131:T131)=0,0,1)</x:f>
        <x:v>0</x:v>
      </x:c>
    </x:row>
    <x:row r="132" ht="52" customHeight="1">
      <x:c r="A132" s="29" t="str">
        <x:f>IF(P132=0,"",IF('Trades'!A132="","[Trades "&amp;ROW()&amp;"]",'Trades'!A132))</x:f>
      </x:c>
      <x:c r="B132" s="33" t="str">
        <x:f>IF(K132=0,"",CHOOSE(K132,"Zamknięta","Otwarta","Niepełna / błędna","Nieobsługiwana"))</x:f>
      </x:c>
      <x:c r="C132" s="33" t="str">
        <x:f>IF(P132=0,"",IF('Trades'!I132="UNSUPPORTED","Dobieranie / odwrócenia nie są obsługiwane",IF('Trades'!A132="","Podaj ID transakcji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ID: tekst zaczynający się od A–Z, do 64 znaków; bez *, ?, ~, =, &lt; i &gt;. Przykład: T-001.",IF(COUNTIFS('Trades'!$A$9:$A$208,'Trades'!A132)&lt;&gt;1,"ID transakcji się powtarza",IF('Trades'!B132="","Podaj instrument",IF(AND('Trades'!C132&lt;&gt;"LONG",'Trades'!C132&lt;&gt;"SHORT"),"Wybierz LONG lub SHORT",IF(NOT(ISNUMBER('Trades'!D132)),"Podaj prawidłowy czas otwarcia",IF(OR('Trades'!D132&lt;1,'Trades'!D132&gt;2958465),"Podaj prawidłowy czas otwarcia",IF(NOT(ISNUMBER('Trades'!E132)),"Podaj dodatnią początkową ilość",IF(OR('Trades'!E132&lt;=0,'Trades'!E132&gt;1000000,ROUND('Trades'!E132,8)&lt;&gt;'Trades'!E132),"Podaj dodatnią początkową ilość",IF('Trades'!F132="","Podaj jednostkę ilości",IF(AND('Trades'!I132&lt;&gt;"OPEN",'Trades'!I132&lt;&gt;"CLOSED"),"Wybierz OPEN lub CLOSED",IF(AND('Trades'!J132&lt;&gt;"NET",'Trades'!J132&lt;&gt;"GROSS"),"Wybierz NET lub GROSS",IF(COUNTIFS('Exits'!$B$9:$B$608,'Trades'!A132,'Exits'!$G$9:$G$608,-1)&gt;0,"Sprawdź powiązane wyjścia",IF(D132&gt;'Trades'!E132,"Zamknięta ilość przekracza początkową",IF(AND('Trades'!I132="OPEN",D132='Trades'!E132),"OPEN jest sprzeczne z zerową pozostałą ilością",IF('Trades'!I132="OPEN","",IF(O132=0,"Dodaj wyjście w Exits",IF(D132&lt;&gt;'Trades'!E132,"CLOSED wymaga zamknięcia całej ilości",IF(AND('Trades'!J132="NET",NOT(ISNUMBER('Trades'!L132))),"Podaj uzgodnione netto całej pozycji",IF(AND('Trades'!J132="NET",'Trades'!K132&lt;&gt;"YES"),"Potwierdź netto całej pozycji",IF(IF('Trades'!J132="NET",IF('Trades'!M132="",FALSE,IF(NOT(ISNUMBER('Trades'!M132)),TRUE,OR('Trades'!M132&lt;0,'Trades'!M132&gt;1000000000,ROUND('Trades'!M132,2)&lt;&gt;'Trades'!M132))),FALSE),"Kwoty: do 2 miejsc po przecinku; wartość bezwzględna wpisu ≤ 1 000 000 000.",IF(IF('Trades'!J132="NET",IF('Trades'!N132="",FALSE,IF(NOT(ISNUMBER('Trades'!N132)),TRUE,OR('Trades'!N132&lt;0,'Trades'!N132&gt;1000000000,ROUND('Trades'!N132,2)&lt;&gt;'Trades'!N132))),FALSE),"Kwoty: do 2 miejsc po przecinku; wartość bezwzględna wpisu ≤ 1 000 000 000.",IF(IF('Trades'!J132="NET",IF('Trades'!O132="",FALSE,IF(NOT(ISNUMBER('Trades'!O132)),TRUE,OR(ABS('Trades'!O132)&gt;1000000000,ROUND('Trades'!O132,2)&lt;&gt;'Trades'!O132))),FALSE),"Kwoty: do 2 miejsc po przecinku; wartość bezwzględna wpisu ≤ 1 000 000 000.",IF(AND('Trades'!J132="GROSS",NOT(ISNUMBER('Trades'!M132))),"Podaj prowizję, także zero",IF(AND('Trades'!J132="GROSS",'Trades'!M132&lt;0),"Prowizja nie może być ujemna",IF(AND('Trades'!J132="GROSS",NOT(ISNUMBER('Trades'!N132))),"Podaj pozostałe opłaty, także zero",IF(AND('Trades'!J132="GROSS",'Trades'!N132&lt;0),"Opłaty nie mogą być ujemne",IF(AND('Trades'!J132="GROSS",NOT(ISNUMBER('Trades'!O132))),"Podaj finansowanie ze znakiem, także zero",IF(AND('Trades'!J132="GROSS",NOT(ISNUMBER(F132))),"Podaj P&amp;L brutto każdego wyjścia",IF(IF('Trades'!J132="NET",OR(ABS('Trades'!L132)&gt;1000000000,ROUND('Trades'!L132,2)&lt;&gt;'Trades'!L132),FALSE),"Kwoty: do 2 miejsc po przecinku; wartość bezwzględna wpisu ≤ 1 000 000 000.",IF(IF('Trades'!J132="GROSS",OR(ABS('Trades'!M132)&gt;1000000000,ABS('Trades'!N132)&gt;1000000000,ABS('Trades'!O132)&gt;1000000000,ROUND('Trades'!M132,2)&lt;&gt;'Trades'!M132,ROUND('Trades'!N132,2)&lt;&gt;'Trades'!N132,ROUND('Trades'!O132,2)&lt;&gt;'Trades'!O132),FALSE),"Kwoty: do 2 miejsc po przecinku; wartość bezwzględna wpisu ≤ 1 000 000 000.",IF(AND('Trades'!G132&lt;&gt;"",OR(NOT(ISNUMBER('Trades'!G132)),'Trades'!G132&lt;=0)),"Podaj dodatnią cenę lub pozostaw puste",IF(AND('Trades'!H132&lt;&gt;"",OR(NOT(ISNUMBER('Trades'!H132)),'Trades'!H132&lt;=0)),"Podaj dodatnią cenę lub pozostaw puste","")))))))))))))))))))))))))))))))))))</x:f>
      </x:c>
      <x:c r="D132" s="31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b.d.",ROUND(SUMIFS('Exits'!$I$9:$I$608,'Exits'!$B$9:$B$608,'Trades'!A132),8)))</x:f>
      </x:c>
      <x:c r="E132" s="32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b.d.",IF(OR(O132=0,COUNTIFS('Exits'!$B$9:$B$608,'Trades'!A132,'Exits'!$G$9:$G$608,-1)&gt;0),"b.d.",_xlfn.MAXIFS('Exits'!$C$9:$C$608,'Exits'!$B$9:$B$608,'Trades'!A132))))</x:f>
      </x:c>
      <x:c r="F132" s="30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b.d.",IF(AND(O132&gt;0,SUMIFS('Exits'!$J$9:$J$608,'Exits'!$B$9:$B$608,'Trades'!A132)=O132),ROUND(SUMIFS('Exits'!$F$9:$F$608,'Exits'!$B$9:$B$608,'Trades'!A132),2),"b.d.")))</x:f>
      </x:c>
      <x:c r="G132" s="30" t="str">
        <x:f>IF(P132=0,"",IF(K132&lt;&gt;1,"b.d.",IF('Trades'!J132="NET",'Trades'!L132,ROUND(F132-'Trades'!M132-'Trades'!N132+'Trades'!O132,2))))</x:f>
      </x:c>
      <x:c r="H132" s="31" t="str">
        <x:f>IF(P132=0,"",IF(N132=1,G132/'Trades'!P132,"b.d."))</x:f>
      </x:c>
      <x:c r="I132" s="33" t="str">
        <x:f>IF(P132=0,"",IF(K132&lt;&gt;1,"Pozycja niezamknięta",IF(NOT(ISNUMBER('Trades'!P132)),"Brak lub błędne ryzyko: dodatnie, ≤ 1 000 000 000, do 2 miejsc po przecinku.",IF(OR('Trades'!P132&lt;=0,'Trades'!P132&gt;1000000000,ROUND('Trades'!P132,2)&lt;&gt;'Trades'!P132),"Brak lub błędne ryzyko: dodatnie, ≤ 1 000 000 000, do 2 miejsc po przecinku.",IF(AND('Trades'!Q132&lt;&gt;"PRICE",'Trades'!Q132&lt;&gt;"ALL_IN"),"Wybierz PRICE lub ALL_IN",IF('Trades'!Q132&lt;&gt;'Summary'!$K$4,"Wybrano inną podstawę","Zapisane"))))))</x:f>
      </x:c>
      <x:c r="J132" s="33" t="str">
        <x:f>IF(P132=0,"",IF('Summary'!$H$6="Sprawdź daty filtra","Sprawdź daty filtra",IF(L132=1,"Uwzględniona",IF(K132=1,"Poza okresem","Nieuwzględniona"))))</x:f>
      </x:c>
      <x:c r="K132" s="29" t="n">
        <x:f>IF(P132=0,0,IF('Trades'!I132="UNSUPPORTED",4,IF(C132&lt;&gt;"",3,IF('Trades'!I132="OPEN",2,1))))</x:f>
        <x:v>0</x:v>
      </x:c>
      <x:c r="L132" s="29" t="n">
        <x:f>IF(OR(K132&lt;&gt;1,'Summary'!$H$6="Sprawdź daty filtra"),0,IF(AND(OR('Summary'!$B$6="",E132&gt;='Summary'!$B$6),OR('Summary'!$E$6="",E132&lt;'Summary'!$E$6+1)),1,0))</x:f>
        <x:v>0</x:v>
      </x:c>
      <x:c r="M132" s="29" t="n">
        <x:f>IF(AND(L132=1,N132=1,'Trades'!Q132='Summary'!$K$4),1,0)</x:f>
        <x:v>0</x:v>
      </x:c>
      <x:c r="N132" s="29" t="n">
        <x:f>IF(K132&lt;&gt;1,0,IF(NOT(ISNUMBER('Trades'!P132)),0,IF(AND('Trades'!P132&gt;0,'Trades'!P132&lt;=1000000000,ROUND('Trades'!P132,2)='Trades'!P132,OR('Trades'!Q132="PRICE",'Trades'!Q132="ALL_IN")),1,0)))</x:f>
        <x:v>0</x:v>
      </x:c>
      <x:c r="O132" s="29" t="n">
        <x:f>IF(P132=0,0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0,COUNTIFS('Exits'!$B$9:$B$608,'Trades'!A132,'Exits'!$K$9:$K$608,1)))</x:f>
        <x:v>0</x:v>
      </x:c>
      <x:c r="P132" s="29" t="n">
        <x:f>IF(COUNTA('Trades'!A132:I132,'Trades'!K132:T132)=0,0,1)</x:f>
        <x:v>0</x:v>
      </x:c>
    </x:row>
    <x:row r="133" ht="52" customHeight="1">
      <x:c r="A133" s="29" t="str">
        <x:f>IF(P133=0,"",IF('Trades'!A133="","[Trades "&amp;ROW()&amp;"]",'Trades'!A133))</x:f>
      </x:c>
      <x:c r="B133" s="33" t="str">
        <x:f>IF(K133=0,"",CHOOSE(K133,"Zamknięta","Otwarta","Niepełna / błędna","Nieobsługiwana"))</x:f>
      </x:c>
      <x:c r="C133" s="33" t="str">
        <x:f>IF(P133=0,"",IF('Trades'!I133="UNSUPPORTED","Dobieranie / odwrócenia nie są obsługiwane",IF('Trades'!A133="","Podaj ID transakcji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ID: tekst zaczynający się od A–Z, do 64 znaków; bez *, ?, ~, =, &lt; i &gt;. Przykład: T-001.",IF(COUNTIFS('Trades'!$A$9:$A$208,'Trades'!A133)&lt;&gt;1,"ID transakcji się powtarza",IF('Trades'!B133="","Podaj instrument",IF(AND('Trades'!C133&lt;&gt;"LONG",'Trades'!C133&lt;&gt;"SHORT"),"Wybierz LONG lub SHORT",IF(NOT(ISNUMBER('Trades'!D133)),"Podaj prawidłowy czas otwarcia",IF(OR('Trades'!D133&lt;1,'Trades'!D133&gt;2958465),"Podaj prawidłowy czas otwarcia",IF(NOT(ISNUMBER('Trades'!E133)),"Podaj dodatnią początkową ilość",IF(OR('Trades'!E133&lt;=0,'Trades'!E133&gt;1000000,ROUND('Trades'!E133,8)&lt;&gt;'Trades'!E133),"Podaj dodatnią początkową ilość",IF('Trades'!F133="","Podaj jednostkę ilości",IF(AND('Trades'!I133&lt;&gt;"OPEN",'Trades'!I133&lt;&gt;"CLOSED"),"Wybierz OPEN lub CLOSED",IF(AND('Trades'!J133&lt;&gt;"NET",'Trades'!J133&lt;&gt;"GROSS"),"Wybierz NET lub GROSS",IF(COUNTIFS('Exits'!$B$9:$B$608,'Trades'!A133,'Exits'!$G$9:$G$608,-1)&gt;0,"Sprawdź powiązane wyjścia",IF(D133&gt;'Trades'!E133,"Zamknięta ilość przekracza początkową",IF(AND('Trades'!I133="OPEN",D133='Trades'!E133),"OPEN jest sprzeczne z zerową pozostałą ilością",IF('Trades'!I133="OPEN","",IF(O133=0,"Dodaj wyjście w Exits",IF(D133&lt;&gt;'Trades'!E133,"CLOSED wymaga zamknięcia całej ilości",IF(AND('Trades'!J133="NET",NOT(ISNUMBER('Trades'!L133))),"Podaj uzgodnione netto całej pozycji",IF(AND('Trades'!J133="NET",'Trades'!K133&lt;&gt;"YES"),"Potwierdź netto całej pozycji",IF(IF('Trades'!J133="NET",IF('Trades'!M133="",FALSE,IF(NOT(ISNUMBER('Trades'!M133)),TRUE,OR('Trades'!M133&lt;0,'Trades'!M133&gt;1000000000,ROUND('Trades'!M133,2)&lt;&gt;'Trades'!M133))),FALSE),"Kwoty: do 2 miejsc po przecinku; wartość bezwzględna wpisu ≤ 1 000 000 000.",IF(IF('Trades'!J133="NET",IF('Trades'!N133="",FALSE,IF(NOT(ISNUMBER('Trades'!N133)),TRUE,OR('Trades'!N133&lt;0,'Trades'!N133&gt;1000000000,ROUND('Trades'!N133,2)&lt;&gt;'Trades'!N133))),FALSE),"Kwoty: do 2 miejsc po przecinku; wartość bezwzględna wpisu ≤ 1 000 000 000.",IF(IF('Trades'!J133="NET",IF('Trades'!O133="",FALSE,IF(NOT(ISNUMBER('Trades'!O133)),TRUE,OR(ABS('Trades'!O133)&gt;1000000000,ROUND('Trades'!O133,2)&lt;&gt;'Trades'!O133))),FALSE),"Kwoty: do 2 miejsc po przecinku; wartość bezwzględna wpisu ≤ 1 000 000 000.",IF(AND('Trades'!J133="GROSS",NOT(ISNUMBER('Trades'!M133))),"Podaj prowizję, także zero",IF(AND('Trades'!J133="GROSS",'Trades'!M133&lt;0),"Prowizja nie może być ujemna",IF(AND('Trades'!J133="GROSS",NOT(ISNUMBER('Trades'!N133))),"Podaj pozostałe opłaty, także zero",IF(AND('Trades'!J133="GROSS",'Trades'!N133&lt;0),"Opłaty nie mogą być ujemne",IF(AND('Trades'!J133="GROSS",NOT(ISNUMBER('Trades'!O133))),"Podaj finansowanie ze znakiem, także zero",IF(AND('Trades'!J133="GROSS",NOT(ISNUMBER(F133))),"Podaj P&amp;L brutto każdego wyjścia",IF(IF('Trades'!J133="NET",OR(ABS('Trades'!L133)&gt;1000000000,ROUND('Trades'!L133,2)&lt;&gt;'Trades'!L133),FALSE),"Kwoty: do 2 miejsc po przecinku; wartość bezwzględna wpisu ≤ 1 000 000 000.",IF(IF('Trades'!J133="GROSS",OR(ABS('Trades'!M133)&gt;1000000000,ABS('Trades'!N133)&gt;1000000000,ABS('Trades'!O133)&gt;1000000000,ROUND('Trades'!M133,2)&lt;&gt;'Trades'!M133,ROUND('Trades'!N133,2)&lt;&gt;'Trades'!N133,ROUND('Trades'!O133,2)&lt;&gt;'Trades'!O133),FALSE),"Kwoty: do 2 miejsc po przecinku; wartość bezwzględna wpisu ≤ 1 000 000 000.",IF(AND('Trades'!G133&lt;&gt;"",OR(NOT(ISNUMBER('Trades'!G133)),'Trades'!G133&lt;=0)),"Podaj dodatnią cenę lub pozostaw puste",IF(AND('Trades'!H133&lt;&gt;"",OR(NOT(ISNUMBER('Trades'!H133)),'Trades'!H133&lt;=0)),"Podaj dodatnią cenę lub pozostaw puste","")))))))))))))))))))))))))))))))))))</x:f>
      </x:c>
      <x:c r="D133" s="31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b.d.",ROUND(SUMIFS('Exits'!$I$9:$I$608,'Exits'!$B$9:$B$608,'Trades'!A133),8)))</x:f>
      </x:c>
      <x:c r="E133" s="32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b.d.",IF(OR(O133=0,COUNTIFS('Exits'!$B$9:$B$608,'Trades'!A133,'Exits'!$G$9:$G$608,-1)&gt;0),"b.d.",_xlfn.MAXIFS('Exits'!$C$9:$C$608,'Exits'!$B$9:$B$608,'Trades'!A133))))</x:f>
      </x:c>
      <x:c r="F133" s="30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b.d.",IF(AND(O133&gt;0,SUMIFS('Exits'!$J$9:$J$608,'Exits'!$B$9:$B$608,'Trades'!A133)=O133),ROUND(SUMIFS('Exits'!$F$9:$F$608,'Exits'!$B$9:$B$608,'Trades'!A133),2),"b.d.")))</x:f>
      </x:c>
      <x:c r="G133" s="30" t="str">
        <x:f>IF(P133=0,"",IF(K133&lt;&gt;1,"b.d.",IF('Trades'!J133="NET",'Trades'!L133,ROUND(F133-'Trades'!M133-'Trades'!N133+'Trades'!O133,2))))</x:f>
      </x:c>
      <x:c r="H133" s="31" t="str">
        <x:f>IF(P133=0,"",IF(N133=1,G133/'Trades'!P133,"b.d."))</x:f>
      </x:c>
      <x:c r="I133" s="33" t="str">
        <x:f>IF(P133=0,"",IF(K133&lt;&gt;1,"Pozycja niezamknięta",IF(NOT(ISNUMBER('Trades'!P133)),"Brak lub błędne ryzyko: dodatnie, ≤ 1 000 000 000, do 2 miejsc po przecinku.",IF(OR('Trades'!P133&lt;=0,'Trades'!P133&gt;1000000000,ROUND('Trades'!P133,2)&lt;&gt;'Trades'!P133),"Brak lub błędne ryzyko: dodatnie, ≤ 1 000 000 000, do 2 miejsc po przecinku.",IF(AND('Trades'!Q133&lt;&gt;"PRICE",'Trades'!Q133&lt;&gt;"ALL_IN"),"Wybierz PRICE lub ALL_IN",IF('Trades'!Q133&lt;&gt;'Summary'!$K$4,"Wybrano inną podstawę","Zapisane"))))))</x:f>
      </x:c>
      <x:c r="J133" s="33" t="str">
        <x:f>IF(P133=0,"",IF('Summary'!$H$6="Sprawdź daty filtra","Sprawdź daty filtra",IF(L133=1,"Uwzględniona",IF(K133=1,"Poza okresem","Nieuwzględniona"))))</x:f>
      </x:c>
      <x:c r="K133" s="29" t="n">
        <x:f>IF(P133=0,0,IF('Trades'!I133="UNSUPPORTED",4,IF(C133&lt;&gt;"",3,IF('Trades'!I133="OPEN",2,1))))</x:f>
        <x:v>0</x:v>
      </x:c>
      <x:c r="L133" s="29" t="n">
        <x:f>IF(OR(K133&lt;&gt;1,'Summary'!$H$6="Sprawdź daty filtra"),0,IF(AND(OR('Summary'!$B$6="",E133&gt;='Summary'!$B$6),OR('Summary'!$E$6="",E133&lt;'Summary'!$E$6+1)),1,0))</x:f>
        <x:v>0</x:v>
      </x:c>
      <x:c r="M133" s="29" t="n">
        <x:f>IF(AND(L133=1,N133=1,'Trades'!Q133='Summary'!$K$4),1,0)</x:f>
        <x:v>0</x:v>
      </x:c>
      <x:c r="N133" s="29" t="n">
        <x:f>IF(K133&lt;&gt;1,0,IF(NOT(ISNUMBER('Trades'!P133)),0,IF(AND('Trades'!P133&gt;0,'Trades'!P133&lt;=1000000000,ROUND('Trades'!P133,2)='Trades'!P133,OR('Trades'!Q133="PRICE",'Trades'!Q133="ALL_IN")),1,0)))</x:f>
        <x:v>0</x:v>
      </x:c>
      <x:c r="O133" s="29" t="n">
        <x:f>IF(P133=0,0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0,COUNTIFS('Exits'!$B$9:$B$608,'Trades'!A133,'Exits'!$K$9:$K$608,1)))</x:f>
        <x:v>0</x:v>
      </x:c>
      <x:c r="P133" s="29" t="n">
        <x:f>IF(COUNTA('Trades'!A133:I133,'Trades'!K133:T133)=0,0,1)</x:f>
        <x:v>0</x:v>
      </x:c>
    </x:row>
    <x:row r="134" ht="52" customHeight="1">
      <x:c r="A134" s="29" t="str">
        <x:f>IF(P134=0,"",IF('Trades'!A134="","[Trades "&amp;ROW()&amp;"]",'Trades'!A134))</x:f>
      </x:c>
      <x:c r="B134" s="33" t="str">
        <x:f>IF(K134=0,"",CHOOSE(K134,"Zamknięta","Otwarta","Niepełna / błędna","Nieobsługiwana"))</x:f>
      </x:c>
      <x:c r="C134" s="33" t="str">
        <x:f>IF(P134=0,"",IF('Trades'!I134="UNSUPPORTED","Dobieranie / odwrócenia nie są obsługiwane",IF('Trades'!A134="","Podaj ID transakcji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ID: tekst zaczynający się od A–Z, do 64 znaków; bez *, ?, ~, =, &lt; i &gt;. Przykład: T-001.",IF(COUNTIFS('Trades'!$A$9:$A$208,'Trades'!A134)&lt;&gt;1,"ID transakcji się powtarza",IF('Trades'!B134="","Podaj instrument",IF(AND('Trades'!C134&lt;&gt;"LONG",'Trades'!C134&lt;&gt;"SHORT"),"Wybierz LONG lub SHORT",IF(NOT(ISNUMBER('Trades'!D134)),"Podaj prawidłowy czas otwarcia",IF(OR('Trades'!D134&lt;1,'Trades'!D134&gt;2958465),"Podaj prawidłowy czas otwarcia",IF(NOT(ISNUMBER('Trades'!E134)),"Podaj dodatnią początkową ilość",IF(OR('Trades'!E134&lt;=0,'Trades'!E134&gt;1000000,ROUND('Trades'!E134,8)&lt;&gt;'Trades'!E134),"Podaj dodatnią początkową ilość",IF('Trades'!F134="","Podaj jednostkę ilości",IF(AND('Trades'!I134&lt;&gt;"OPEN",'Trades'!I134&lt;&gt;"CLOSED"),"Wybierz OPEN lub CLOSED",IF(AND('Trades'!J134&lt;&gt;"NET",'Trades'!J134&lt;&gt;"GROSS"),"Wybierz NET lub GROSS",IF(COUNTIFS('Exits'!$B$9:$B$608,'Trades'!A134,'Exits'!$G$9:$G$608,-1)&gt;0,"Sprawdź powiązane wyjścia",IF(D134&gt;'Trades'!E134,"Zamknięta ilość przekracza początkową",IF(AND('Trades'!I134="OPEN",D134='Trades'!E134),"OPEN jest sprzeczne z zerową pozostałą ilością",IF('Trades'!I134="OPEN","",IF(O134=0,"Dodaj wyjście w Exits",IF(D134&lt;&gt;'Trades'!E134,"CLOSED wymaga zamknięcia całej ilości",IF(AND('Trades'!J134="NET",NOT(ISNUMBER('Trades'!L134))),"Podaj uzgodnione netto całej pozycji",IF(AND('Trades'!J134="NET",'Trades'!K134&lt;&gt;"YES"),"Potwierdź netto całej pozycji",IF(IF('Trades'!J134="NET",IF('Trades'!M134="",FALSE,IF(NOT(ISNUMBER('Trades'!M134)),TRUE,OR('Trades'!M134&lt;0,'Trades'!M134&gt;1000000000,ROUND('Trades'!M134,2)&lt;&gt;'Trades'!M134))),FALSE),"Kwoty: do 2 miejsc po przecinku; wartość bezwzględna wpisu ≤ 1 000 000 000.",IF(IF('Trades'!J134="NET",IF('Trades'!N134="",FALSE,IF(NOT(ISNUMBER('Trades'!N134)),TRUE,OR('Trades'!N134&lt;0,'Trades'!N134&gt;1000000000,ROUND('Trades'!N134,2)&lt;&gt;'Trades'!N134))),FALSE),"Kwoty: do 2 miejsc po przecinku; wartość bezwzględna wpisu ≤ 1 000 000 000.",IF(IF('Trades'!J134="NET",IF('Trades'!O134="",FALSE,IF(NOT(ISNUMBER('Trades'!O134)),TRUE,OR(ABS('Trades'!O134)&gt;1000000000,ROUND('Trades'!O134,2)&lt;&gt;'Trades'!O134))),FALSE),"Kwoty: do 2 miejsc po przecinku; wartość bezwzględna wpisu ≤ 1 000 000 000.",IF(AND('Trades'!J134="GROSS",NOT(ISNUMBER('Trades'!M134))),"Podaj prowizję, także zero",IF(AND('Trades'!J134="GROSS",'Trades'!M134&lt;0),"Prowizja nie może być ujemna",IF(AND('Trades'!J134="GROSS",NOT(ISNUMBER('Trades'!N134))),"Podaj pozostałe opłaty, także zero",IF(AND('Trades'!J134="GROSS",'Trades'!N134&lt;0),"Opłaty nie mogą być ujemne",IF(AND('Trades'!J134="GROSS",NOT(ISNUMBER('Trades'!O134))),"Podaj finansowanie ze znakiem, także zero",IF(AND('Trades'!J134="GROSS",NOT(ISNUMBER(F134))),"Podaj P&amp;L brutto każdego wyjścia",IF(IF('Trades'!J134="NET",OR(ABS('Trades'!L134)&gt;1000000000,ROUND('Trades'!L134,2)&lt;&gt;'Trades'!L134),FALSE),"Kwoty: do 2 miejsc po przecinku; wartość bezwzględna wpisu ≤ 1 000 000 000.",IF(IF('Trades'!J134="GROSS",OR(ABS('Trades'!M134)&gt;1000000000,ABS('Trades'!N134)&gt;1000000000,ABS('Trades'!O134)&gt;1000000000,ROUND('Trades'!M134,2)&lt;&gt;'Trades'!M134,ROUND('Trades'!N134,2)&lt;&gt;'Trades'!N134,ROUND('Trades'!O134,2)&lt;&gt;'Trades'!O134),FALSE),"Kwoty: do 2 miejsc po przecinku; wartość bezwzględna wpisu ≤ 1 000 000 000.",IF(AND('Trades'!G134&lt;&gt;"",OR(NOT(ISNUMBER('Trades'!G134)),'Trades'!G134&lt;=0)),"Podaj dodatnią cenę lub pozostaw puste",IF(AND('Trades'!H134&lt;&gt;"",OR(NOT(ISNUMBER('Trades'!H134)),'Trades'!H134&lt;=0)),"Podaj dodatnią cenę lub pozostaw puste","")))))))))))))))))))))))))))))))))))</x:f>
      </x:c>
      <x:c r="D134" s="31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b.d.",ROUND(SUMIFS('Exits'!$I$9:$I$608,'Exits'!$B$9:$B$608,'Trades'!A134),8)))</x:f>
      </x:c>
      <x:c r="E134" s="32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b.d.",IF(OR(O134=0,COUNTIFS('Exits'!$B$9:$B$608,'Trades'!A134,'Exits'!$G$9:$G$608,-1)&gt;0),"b.d.",_xlfn.MAXIFS('Exits'!$C$9:$C$608,'Exits'!$B$9:$B$608,'Trades'!A134))))</x:f>
      </x:c>
      <x:c r="F134" s="30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b.d.",IF(AND(O134&gt;0,SUMIFS('Exits'!$J$9:$J$608,'Exits'!$B$9:$B$608,'Trades'!A134)=O134),ROUND(SUMIFS('Exits'!$F$9:$F$608,'Exits'!$B$9:$B$608,'Trades'!A134),2),"b.d.")))</x:f>
      </x:c>
      <x:c r="G134" s="30" t="str">
        <x:f>IF(P134=0,"",IF(K134&lt;&gt;1,"b.d.",IF('Trades'!J134="NET",'Trades'!L134,ROUND(F134-'Trades'!M134-'Trades'!N134+'Trades'!O134,2))))</x:f>
      </x:c>
      <x:c r="H134" s="31" t="str">
        <x:f>IF(P134=0,"",IF(N134=1,G134/'Trades'!P134,"b.d."))</x:f>
      </x:c>
      <x:c r="I134" s="33" t="str">
        <x:f>IF(P134=0,"",IF(K134&lt;&gt;1,"Pozycja niezamknięta",IF(NOT(ISNUMBER('Trades'!P134)),"Brak lub błędne ryzyko: dodatnie, ≤ 1 000 000 000, do 2 miejsc po przecinku.",IF(OR('Trades'!P134&lt;=0,'Trades'!P134&gt;1000000000,ROUND('Trades'!P134,2)&lt;&gt;'Trades'!P134),"Brak lub błędne ryzyko: dodatnie, ≤ 1 000 000 000, do 2 miejsc po przecinku.",IF(AND('Trades'!Q134&lt;&gt;"PRICE",'Trades'!Q134&lt;&gt;"ALL_IN"),"Wybierz PRICE lub ALL_IN",IF('Trades'!Q134&lt;&gt;'Summary'!$K$4,"Wybrano inną podstawę","Zapisane"))))))</x:f>
      </x:c>
      <x:c r="J134" s="33" t="str">
        <x:f>IF(P134=0,"",IF('Summary'!$H$6="Sprawdź daty filtra","Sprawdź daty filtra",IF(L134=1,"Uwzględniona",IF(K134=1,"Poza okresem","Nieuwzględniona"))))</x:f>
      </x:c>
      <x:c r="K134" s="29" t="n">
        <x:f>IF(P134=0,0,IF('Trades'!I134="UNSUPPORTED",4,IF(C134&lt;&gt;"",3,IF('Trades'!I134="OPEN",2,1))))</x:f>
        <x:v>0</x:v>
      </x:c>
      <x:c r="L134" s="29" t="n">
        <x:f>IF(OR(K134&lt;&gt;1,'Summary'!$H$6="Sprawdź daty filtra"),0,IF(AND(OR('Summary'!$B$6="",E134&gt;='Summary'!$B$6),OR('Summary'!$E$6="",E134&lt;'Summary'!$E$6+1)),1,0))</x:f>
        <x:v>0</x:v>
      </x:c>
      <x:c r="M134" s="29" t="n">
        <x:f>IF(AND(L134=1,N134=1,'Trades'!Q134='Summary'!$K$4),1,0)</x:f>
        <x:v>0</x:v>
      </x:c>
      <x:c r="N134" s="29" t="n">
        <x:f>IF(K134&lt;&gt;1,0,IF(NOT(ISNUMBER('Trades'!P134)),0,IF(AND('Trades'!P134&gt;0,'Trades'!P134&lt;=1000000000,ROUND('Trades'!P134,2)='Trades'!P134,OR('Trades'!Q134="PRICE",'Trades'!Q134="ALL_IN")),1,0)))</x:f>
        <x:v>0</x:v>
      </x:c>
      <x:c r="O134" s="29" t="n">
        <x:f>IF(P134=0,0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0,COUNTIFS('Exits'!$B$9:$B$608,'Trades'!A134,'Exits'!$K$9:$K$608,1)))</x:f>
        <x:v>0</x:v>
      </x:c>
      <x:c r="P134" s="29" t="n">
        <x:f>IF(COUNTA('Trades'!A134:I134,'Trades'!K134:T134)=0,0,1)</x:f>
        <x:v>0</x:v>
      </x:c>
    </x:row>
    <x:row r="135" ht="52" customHeight="1">
      <x:c r="A135" s="29" t="str">
        <x:f>IF(P135=0,"",IF('Trades'!A135="","[Trades "&amp;ROW()&amp;"]",'Trades'!A135))</x:f>
      </x:c>
      <x:c r="B135" s="33" t="str">
        <x:f>IF(K135=0,"",CHOOSE(K135,"Zamknięta","Otwarta","Niepełna / błędna","Nieobsługiwana"))</x:f>
      </x:c>
      <x:c r="C135" s="33" t="str">
        <x:f>IF(P135=0,"",IF('Trades'!I135="UNSUPPORTED","Dobieranie / odwrócenia nie są obsługiwane",IF('Trades'!A135="","Podaj ID transakcji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ID: tekst zaczynający się od A–Z, do 64 znaków; bez *, ?, ~, =, &lt; i &gt;. Przykład: T-001.",IF(COUNTIFS('Trades'!$A$9:$A$208,'Trades'!A135)&lt;&gt;1,"ID transakcji się powtarza",IF('Trades'!B135="","Podaj instrument",IF(AND('Trades'!C135&lt;&gt;"LONG",'Trades'!C135&lt;&gt;"SHORT"),"Wybierz LONG lub SHORT",IF(NOT(ISNUMBER('Trades'!D135)),"Podaj prawidłowy czas otwarcia",IF(OR('Trades'!D135&lt;1,'Trades'!D135&gt;2958465),"Podaj prawidłowy czas otwarcia",IF(NOT(ISNUMBER('Trades'!E135)),"Podaj dodatnią początkową ilość",IF(OR('Trades'!E135&lt;=0,'Trades'!E135&gt;1000000,ROUND('Trades'!E135,8)&lt;&gt;'Trades'!E135),"Podaj dodatnią początkową ilość",IF('Trades'!F135="","Podaj jednostkę ilości",IF(AND('Trades'!I135&lt;&gt;"OPEN",'Trades'!I135&lt;&gt;"CLOSED"),"Wybierz OPEN lub CLOSED",IF(AND('Trades'!J135&lt;&gt;"NET",'Trades'!J135&lt;&gt;"GROSS"),"Wybierz NET lub GROSS",IF(COUNTIFS('Exits'!$B$9:$B$608,'Trades'!A135,'Exits'!$G$9:$G$608,-1)&gt;0,"Sprawdź powiązane wyjścia",IF(D135&gt;'Trades'!E135,"Zamknięta ilość przekracza początkową",IF(AND('Trades'!I135="OPEN",D135='Trades'!E135),"OPEN jest sprzeczne z zerową pozostałą ilością",IF('Trades'!I135="OPEN","",IF(O135=0,"Dodaj wyjście w Exits",IF(D135&lt;&gt;'Trades'!E135,"CLOSED wymaga zamknięcia całej ilości",IF(AND('Trades'!J135="NET",NOT(ISNUMBER('Trades'!L135))),"Podaj uzgodnione netto całej pozycji",IF(AND('Trades'!J135="NET",'Trades'!K135&lt;&gt;"YES"),"Potwierdź netto całej pozycji",IF(IF('Trades'!J135="NET",IF('Trades'!M135="",FALSE,IF(NOT(ISNUMBER('Trades'!M135)),TRUE,OR('Trades'!M135&lt;0,'Trades'!M135&gt;1000000000,ROUND('Trades'!M135,2)&lt;&gt;'Trades'!M135))),FALSE),"Kwoty: do 2 miejsc po przecinku; wartość bezwzględna wpisu ≤ 1 000 000 000.",IF(IF('Trades'!J135="NET",IF('Trades'!N135="",FALSE,IF(NOT(ISNUMBER('Trades'!N135)),TRUE,OR('Trades'!N135&lt;0,'Trades'!N135&gt;1000000000,ROUND('Trades'!N135,2)&lt;&gt;'Trades'!N135))),FALSE),"Kwoty: do 2 miejsc po przecinku; wartość bezwzględna wpisu ≤ 1 000 000 000.",IF(IF('Trades'!J135="NET",IF('Trades'!O135="",FALSE,IF(NOT(ISNUMBER('Trades'!O135)),TRUE,OR(ABS('Trades'!O135)&gt;1000000000,ROUND('Trades'!O135,2)&lt;&gt;'Trades'!O135))),FALSE),"Kwoty: do 2 miejsc po przecinku; wartość bezwzględna wpisu ≤ 1 000 000 000.",IF(AND('Trades'!J135="GROSS",NOT(ISNUMBER('Trades'!M135))),"Podaj prowizję, także zero",IF(AND('Trades'!J135="GROSS",'Trades'!M135&lt;0),"Prowizja nie może być ujemna",IF(AND('Trades'!J135="GROSS",NOT(ISNUMBER('Trades'!N135))),"Podaj pozostałe opłaty, także zero",IF(AND('Trades'!J135="GROSS",'Trades'!N135&lt;0),"Opłaty nie mogą być ujemne",IF(AND('Trades'!J135="GROSS",NOT(ISNUMBER('Trades'!O135))),"Podaj finansowanie ze znakiem, także zero",IF(AND('Trades'!J135="GROSS",NOT(ISNUMBER(F135))),"Podaj P&amp;L brutto każdego wyjścia",IF(IF('Trades'!J135="NET",OR(ABS('Trades'!L135)&gt;1000000000,ROUND('Trades'!L135,2)&lt;&gt;'Trades'!L135),FALSE),"Kwoty: do 2 miejsc po przecinku; wartość bezwzględna wpisu ≤ 1 000 000 000.",IF(IF('Trades'!J135="GROSS",OR(ABS('Trades'!M135)&gt;1000000000,ABS('Trades'!N135)&gt;1000000000,ABS('Trades'!O135)&gt;1000000000,ROUND('Trades'!M135,2)&lt;&gt;'Trades'!M135,ROUND('Trades'!N135,2)&lt;&gt;'Trades'!N135,ROUND('Trades'!O135,2)&lt;&gt;'Trades'!O135),FALSE),"Kwoty: do 2 miejsc po przecinku; wartość bezwzględna wpisu ≤ 1 000 000 000.",IF(AND('Trades'!G135&lt;&gt;"",OR(NOT(ISNUMBER('Trades'!G135)),'Trades'!G135&lt;=0)),"Podaj dodatnią cenę lub pozostaw puste",IF(AND('Trades'!H135&lt;&gt;"",OR(NOT(ISNUMBER('Trades'!H135)),'Trades'!H135&lt;=0)),"Podaj dodatnią cenę lub pozostaw puste","")))))))))))))))))))))))))))))))))))</x:f>
      </x:c>
      <x:c r="D135" s="31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b.d.",ROUND(SUMIFS('Exits'!$I$9:$I$608,'Exits'!$B$9:$B$608,'Trades'!A135),8)))</x:f>
      </x:c>
      <x:c r="E135" s="32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b.d.",IF(OR(O135=0,COUNTIFS('Exits'!$B$9:$B$608,'Trades'!A135,'Exits'!$G$9:$G$608,-1)&gt;0),"b.d.",_xlfn.MAXIFS('Exits'!$C$9:$C$608,'Exits'!$B$9:$B$608,'Trades'!A135))))</x:f>
      </x:c>
      <x:c r="F135" s="30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b.d.",IF(AND(O135&gt;0,SUMIFS('Exits'!$J$9:$J$608,'Exits'!$B$9:$B$608,'Trades'!A135)=O135),ROUND(SUMIFS('Exits'!$F$9:$F$608,'Exits'!$B$9:$B$608,'Trades'!A135),2),"b.d.")))</x:f>
      </x:c>
      <x:c r="G135" s="30" t="str">
        <x:f>IF(P135=0,"",IF(K135&lt;&gt;1,"b.d.",IF('Trades'!J135="NET",'Trades'!L135,ROUND(F135-'Trades'!M135-'Trades'!N135+'Trades'!O135,2))))</x:f>
      </x:c>
      <x:c r="H135" s="31" t="str">
        <x:f>IF(P135=0,"",IF(N135=1,G135/'Trades'!P135,"b.d."))</x:f>
      </x:c>
      <x:c r="I135" s="33" t="str">
        <x:f>IF(P135=0,"",IF(K135&lt;&gt;1,"Pozycja niezamknięta",IF(NOT(ISNUMBER('Trades'!P135)),"Brak lub błędne ryzyko: dodatnie, ≤ 1 000 000 000, do 2 miejsc po przecinku.",IF(OR('Trades'!P135&lt;=0,'Trades'!P135&gt;1000000000,ROUND('Trades'!P135,2)&lt;&gt;'Trades'!P135),"Brak lub błędne ryzyko: dodatnie, ≤ 1 000 000 000, do 2 miejsc po przecinku.",IF(AND('Trades'!Q135&lt;&gt;"PRICE",'Trades'!Q135&lt;&gt;"ALL_IN"),"Wybierz PRICE lub ALL_IN",IF('Trades'!Q135&lt;&gt;'Summary'!$K$4,"Wybrano inną podstawę","Zapisane"))))))</x:f>
      </x:c>
      <x:c r="J135" s="33" t="str">
        <x:f>IF(P135=0,"",IF('Summary'!$H$6="Sprawdź daty filtra","Sprawdź daty filtra",IF(L135=1,"Uwzględniona",IF(K135=1,"Poza okresem","Nieuwzględniona"))))</x:f>
      </x:c>
      <x:c r="K135" s="29" t="n">
        <x:f>IF(P135=0,0,IF('Trades'!I135="UNSUPPORTED",4,IF(C135&lt;&gt;"",3,IF('Trades'!I135="OPEN",2,1))))</x:f>
        <x:v>0</x:v>
      </x:c>
      <x:c r="L135" s="29" t="n">
        <x:f>IF(OR(K135&lt;&gt;1,'Summary'!$H$6="Sprawdź daty filtra"),0,IF(AND(OR('Summary'!$B$6="",E135&gt;='Summary'!$B$6),OR('Summary'!$E$6="",E135&lt;'Summary'!$E$6+1)),1,0))</x:f>
        <x:v>0</x:v>
      </x:c>
      <x:c r="M135" s="29" t="n">
        <x:f>IF(AND(L135=1,N135=1,'Trades'!Q135='Summary'!$K$4),1,0)</x:f>
        <x:v>0</x:v>
      </x:c>
      <x:c r="N135" s="29" t="n">
        <x:f>IF(K135&lt;&gt;1,0,IF(NOT(ISNUMBER('Trades'!P135)),0,IF(AND('Trades'!P135&gt;0,'Trades'!P135&lt;=1000000000,ROUND('Trades'!P135,2)='Trades'!P135,OR('Trades'!Q135="PRICE",'Trades'!Q135="ALL_IN")),1,0)))</x:f>
        <x:v>0</x:v>
      </x:c>
      <x:c r="O135" s="29" t="n">
        <x:f>IF(P135=0,0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0,COUNTIFS('Exits'!$B$9:$B$608,'Trades'!A135,'Exits'!$K$9:$K$608,1)))</x:f>
        <x:v>0</x:v>
      </x:c>
      <x:c r="P135" s="29" t="n">
        <x:f>IF(COUNTA('Trades'!A135:I135,'Trades'!K135:T135)=0,0,1)</x:f>
        <x:v>0</x:v>
      </x:c>
    </x:row>
    <x:row r="136" ht="52" customHeight="1">
      <x:c r="A136" s="29" t="str">
        <x:f>IF(P136=0,"",IF('Trades'!A136="","[Trades "&amp;ROW()&amp;"]",'Trades'!A136))</x:f>
      </x:c>
      <x:c r="B136" s="33" t="str">
        <x:f>IF(K136=0,"",CHOOSE(K136,"Zamknięta","Otwarta","Niepełna / błędna","Nieobsługiwana"))</x:f>
      </x:c>
      <x:c r="C136" s="33" t="str">
        <x:f>IF(P136=0,"",IF('Trades'!I136="UNSUPPORTED","Dobieranie / odwrócenia nie są obsługiwane",IF('Trades'!A136="","Podaj ID transakcji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ID: tekst zaczynający się od A–Z, do 64 znaków; bez *, ?, ~, =, &lt; i &gt;. Przykład: T-001.",IF(COUNTIFS('Trades'!$A$9:$A$208,'Trades'!A136)&lt;&gt;1,"ID transakcji się powtarza",IF('Trades'!B136="","Podaj instrument",IF(AND('Trades'!C136&lt;&gt;"LONG",'Trades'!C136&lt;&gt;"SHORT"),"Wybierz LONG lub SHORT",IF(NOT(ISNUMBER('Trades'!D136)),"Podaj prawidłowy czas otwarcia",IF(OR('Trades'!D136&lt;1,'Trades'!D136&gt;2958465),"Podaj prawidłowy czas otwarcia",IF(NOT(ISNUMBER('Trades'!E136)),"Podaj dodatnią początkową ilość",IF(OR('Trades'!E136&lt;=0,'Trades'!E136&gt;1000000,ROUND('Trades'!E136,8)&lt;&gt;'Trades'!E136),"Podaj dodatnią początkową ilość",IF('Trades'!F136="","Podaj jednostkę ilości",IF(AND('Trades'!I136&lt;&gt;"OPEN",'Trades'!I136&lt;&gt;"CLOSED"),"Wybierz OPEN lub CLOSED",IF(AND('Trades'!J136&lt;&gt;"NET",'Trades'!J136&lt;&gt;"GROSS"),"Wybierz NET lub GROSS",IF(COUNTIFS('Exits'!$B$9:$B$608,'Trades'!A136,'Exits'!$G$9:$G$608,-1)&gt;0,"Sprawdź powiązane wyjścia",IF(D136&gt;'Trades'!E136,"Zamknięta ilość przekracza początkową",IF(AND('Trades'!I136="OPEN",D136='Trades'!E136),"OPEN jest sprzeczne z zerową pozostałą ilością",IF('Trades'!I136="OPEN","",IF(O136=0,"Dodaj wyjście w Exits",IF(D136&lt;&gt;'Trades'!E136,"CLOSED wymaga zamknięcia całej ilości",IF(AND('Trades'!J136="NET",NOT(ISNUMBER('Trades'!L136))),"Podaj uzgodnione netto całej pozycji",IF(AND('Trades'!J136="NET",'Trades'!K136&lt;&gt;"YES"),"Potwierdź netto całej pozycji",IF(IF('Trades'!J136="NET",IF('Trades'!M136="",FALSE,IF(NOT(ISNUMBER('Trades'!M136)),TRUE,OR('Trades'!M136&lt;0,'Trades'!M136&gt;1000000000,ROUND('Trades'!M136,2)&lt;&gt;'Trades'!M136))),FALSE),"Kwoty: do 2 miejsc po przecinku; wartość bezwzględna wpisu ≤ 1 000 000 000.",IF(IF('Trades'!J136="NET",IF('Trades'!N136="",FALSE,IF(NOT(ISNUMBER('Trades'!N136)),TRUE,OR('Trades'!N136&lt;0,'Trades'!N136&gt;1000000000,ROUND('Trades'!N136,2)&lt;&gt;'Trades'!N136))),FALSE),"Kwoty: do 2 miejsc po przecinku; wartość bezwzględna wpisu ≤ 1 000 000 000.",IF(IF('Trades'!J136="NET",IF('Trades'!O136="",FALSE,IF(NOT(ISNUMBER('Trades'!O136)),TRUE,OR(ABS('Trades'!O136)&gt;1000000000,ROUND('Trades'!O136,2)&lt;&gt;'Trades'!O136))),FALSE),"Kwoty: do 2 miejsc po przecinku; wartość bezwzględna wpisu ≤ 1 000 000 000.",IF(AND('Trades'!J136="GROSS",NOT(ISNUMBER('Trades'!M136))),"Podaj prowizję, także zero",IF(AND('Trades'!J136="GROSS",'Trades'!M136&lt;0),"Prowizja nie może być ujemna",IF(AND('Trades'!J136="GROSS",NOT(ISNUMBER('Trades'!N136))),"Podaj pozostałe opłaty, także zero",IF(AND('Trades'!J136="GROSS",'Trades'!N136&lt;0),"Opłaty nie mogą być ujemne",IF(AND('Trades'!J136="GROSS",NOT(ISNUMBER('Trades'!O136))),"Podaj finansowanie ze znakiem, także zero",IF(AND('Trades'!J136="GROSS",NOT(ISNUMBER(F136))),"Podaj P&amp;L brutto każdego wyjścia",IF(IF('Trades'!J136="NET",OR(ABS('Trades'!L136)&gt;1000000000,ROUND('Trades'!L136,2)&lt;&gt;'Trades'!L136),FALSE),"Kwoty: do 2 miejsc po przecinku; wartość bezwzględna wpisu ≤ 1 000 000 000.",IF(IF('Trades'!J136="GROSS",OR(ABS('Trades'!M136)&gt;1000000000,ABS('Trades'!N136)&gt;1000000000,ABS('Trades'!O136)&gt;1000000000,ROUND('Trades'!M136,2)&lt;&gt;'Trades'!M136,ROUND('Trades'!N136,2)&lt;&gt;'Trades'!N136,ROUND('Trades'!O136,2)&lt;&gt;'Trades'!O136),FALSE),"Kwoty: do 2 miejsc po przecinku; wartość bezwzględna wpisu ≤ 1 000 000 000.",IF(AND('Trades'!G136&lt;&gt;"",OR(NOT(ISNUMBER('Trades'!G136)),'Trades'!G136&lt;=0)),"Podaj dodatnią cenę lub pozostaw puste",IF(AND('Trades'!H136&lt;&gt;"",OR(NOT(ISNUMBER('Trades'!H136)),'Trades'!H136&lt;=0)),"Podaj dodatnią cenę lub pozostaw puste","")))))))))))))))))))))))))))))))))))</x:f>
      </x:c>
      <x:c r="D136" s="31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b.d.",ROUND(SUMIFS('Exits'!$I$9:$I$608,'Exits'!$B$9:$B$608,'Trades'!A136),8)))</x:f>
      </x:c>
      <x:c r="E136" s="32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b.d.",IF(OR(O136=0,COUNTIFS('Exits'!$B$9:$B$608,'Trades'!A136,'Exits'!$G$9:$G$608,-1)&gt;0),"b.d.",_xlfn.MAXIFS('Exits'!$C$9:$C$608,'Exits'!$B$9:$B$608,'Trades'!A136))))</x:f>
      </x:c>
      <x:c r="F136" s="30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b.d.",IF(AND(O136&gt;0,SUMIFS('Exits'!$J$9:$J$608,'Exits'!$B$9:$B$608,'Trades'!A136)=O136),ROUND(SUMIFS('Exits'!$F$9:$F$608,'Exits'!$B$9:$B$608,'Trades'!A136),2),"b.d.")))</x:f>
      </x:c>
      <x:c r="G136" s="30" t="str">
        <x:f>IF(P136=0,"",IF(K136&lt;&gt;1,"b.d.",IF('Trades'!J136="NET",'Trades'!L136,ROUND(F136-'Trades'!M136-'Trades'!N136+'Trades'!O136,2))))</x:f>
      </x:c>
      <x:c r="H136" s="31" t="str">
        <x:f>IF(P136=0,"",IF(N136=1,G136/'Trades'!P136,"b.d."))</x:f>
      </x:c>
      <x:c r="I136" s="33" t="str">
        <x:f>IF(P136=0,"",IF(K136&lt;&gt;1,"Pozycja niezamknięta",IF(NOT(ISNUMBER('Trades'!P136)),"Brak lub błędne ryzyko: dodatnie, ≤ 1 000 000 000, do 2 miejsc po przecinku.",IF(OR('Trades'!P136&lt;=0,'Trades'!P136&gt;1000000000,ROUND('Trades'!P136,2)&lt;&gt;'Trades'!P136),"Brak lub błędne ryzyko: dodatnie, ≤ 1 000 000 000, do 2 miejsc po przecinku.",IF(AND('Trades'!Q136&lt;&gt;"PRICE",'Trades'!Q136&lt;&gt;"ALL_IN"),"Wybierz PRICE lub ALL_IN",IF('Trades'!Q136&lt;&gt;'Summary'!$K$4,"Wybrano inną podstawę","Zapisane"))))))</x:f>
      </x:c>
      <x:c r="J136" s="33" t="str">
        <x:f>IF(P136=0,"",IF('Summary'!$H$6="Sprawdź daty filtra","Sprawdź daty filtra",IF(L136=1,"Uwzględniona",IF(K136=1,"Poza okresem","Nieuwzględniona"))))</x:f>
      </x:c>
      <x:c r="K136" s="29" t="n">
        <x:f>IF(P136=0,0,IF('Trades'!I136="UNSUPPORTED",4,IF(C136&lt;&gt;"",3,IF('Trades'!I136="OPEN",2,1))))</x:f>
        <x:v>0</x:v>
      </x:c>
      <x:c r="L136" s="29" t="n">
        <x:f>IF(OR(K136&lt;&gt;1,'Summary'!$H$6="Sprawdź daty filtra"),0,IF(AND(OR('Summary'!$B$6="",E136&gt;='Summary'!$B$6),OR('Summary'!$E$6="",E136&lt;'Summary'!$E$6+1)),1,0))</x:f>
        <x:v>0</x:v>
      </x:c>
      <x:c r="M136" s="29" t="n">
        <x:f>IF(AND(L136=1,N136=1,'Trades'!Q136='Summary'!$K$4),1,0)</x:f>
        <x:v>0</x:v>
      </x:c>
      <x:c r="N136" s="29" t="n">
        <x:f>IF(K136&lt;&gt;1,0,IF(NOT(ISNUMBER('Trades'!P136)),0,IF(AND('Trades'!P136&gt;0,'Trades'!P136&lt;=1000000000,ROUND('Trades'!P136,2)='Trades'!P136,OR('Trades'!Q136="PRICE",'Trades'!Q136="ALL_IN")),1,0)))</x:f>
        <x:v>0</x:v>
      </x:c>
      <x:c r="O136" s="29" t="n">
        <x:f>IF(P136=0,0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0,COUNTIFS('Exits'!$B$9:$B$608,'Trades'!A136,'Exits'!$K$9:$K$608,1)))</x:f>
        <x:v>0</x:v>
      </x:c>
      <x:c r="P136" s="29" t="n">
        <x:f>IF(COUNTA('Trades'!A136:I136,'Trades'!K136:T136)=0,0,1)</x:f>
        <x:v>0</x:v>
      </x:c>
    </x:row>
    <x:row r="137" ht="52" customHeight="1">
      <x:c r="A137" s="29" t="str">
        <x:f>IF(P137=0,"",IF('Trades'!A137="","[Trades "&amp;ROW()&amp;"]",'Trades'!A137))</x:f>
      </x:c>
      <x:c r="B137" s="33" t="str">
        <x:f>IF(K137=0,"",CHOOSE(K137,"Zamknięta","Otwarta","Niepełna / błędna","Nieobsługiwana"))</x:f>
      </x:c>
      <x:c r="C137" s="33" t="str">
        <x:f>IF(P137=0,"",IF('Trades'!I137="UNSUPPORTED","Dobieranie / odwrócenia nie są obsługiwane",IF('Trades'!A137="","Podaj ID transakcji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ID: tekst zaczynający się od A–Z, do 64 znaków; bez *, ?, ~, =, &lt; i &gt;. Przykład: T-001.",IF(COUNTIFS('Trades'!$A$9:$A$208,'Trades'!A137)&lt;&gt;1,"ID transakcji się powtarza",IF('Trades'!B137="","Podaj instrument",IF(AND('Trades'!C137&lt;&gt;"LONG",'Trades'!C137&lt;&gt;"SHORT"),"Wybierz LONG lub SHORT",IF(NOT(ISNUMBER('Trades'!D137)),"Podaj prawidłowy czas otwarcia",IF(OR('Trades'!D137&lt;1,'Trades'!D137&gt;2958465),"Podaj prawidłowy czas otwarcia",IF(NOT(ISNUMBER('Trades'!E137)),"Podaj dodatnią początkową ilość",IF(OR('Trades'!E137&lt;=0,'Trades'!E137&gt;1000000,ROUND('Trades'!E137,8)&lt;&gt;'Trades'!E137),"Podaj dodatnią początkową ilość",IF('Trades'!F137="","Podaj jednostkę ilości",IF(AND('Trades'!I137&lt;&gt;"OPEN",'Trades'!I137&lt;&gt;"CLOSED"),"Wybierz OPEN lub CLOSED",IF(AND('Trades'!J137&lt;&gt;"NET",'Trades'!J137&lt;&gt;"GROSS"),"Wybierz NET lub GROSS",IF(COUNTIFS('Exits'!$B$9:$B$608,'Trades'!A137,'Exits'!$G$9:$G$608,-1)&gt;0,"Sprawdź powiązane wyjścia",IF(D137&gt;'Trades'!E137,"Zamknięta ilość przekracza początkową",IF(AND('Trades'!I137="OPEN",D137='Trades'!E137),"OPEN jest sprzeczne z zerową pozostałą ilością",IF('Trades'!I137="OPEN","",IF(O137=0,"Dodaj wyjście w Exits",IF(D137&lt;&gt;'Trades'!E137,"CLOSED wymaga zamknięcia całej ilości",IF(AND('Trades'!J137="NET",NOT(ISNUMBER('Trades'!L137))),"Podaj uzgodnione netto całej pozycji",IF(AND('Trades'!J137="NET",'Trades'!K137&lt;&gt;"YES"),"Potwierdź netto całej pozycji",IF(IF('Trades'!J137="NET",IF('Trades'!M137="",FALSE,IF(NOT(ISNUMBER('Trades'!M137)),TRUE,OR('Trades'!M137&lt;0,'Trades'!M137&gt;1000000000,ROUND('Trades'!M137,2)&lt;&gt;'Trades'!M137))),FALSE),"Kwoty: do 2 miejsc po przecinku; wartość bezwzględna wpisu ≤ 1 000 000 000.",IF(IF('Trades'!J137="NET",IF('Trades'!N137="",FALSE,IF(NOT(ISNUMBER('Trades'!N137)),TRUE,OR('Trades'!N137&lt;0,'Trades'!N137&gt;1000000000,ROUND('Trades'!N137,2)&lt;&gt;'Trades'!N137))),FALSE),"Kwoty: do 2 miejsc po przecinku; wartość bezwzględna wpisu ≤ 1 000 000 000.",IF(IF('Trades'!J137="NET",IF('Trades'!O137="",FALSE,IF(NOT(ISNUMBER('Trades'!O137)),TRUE,OR(ABS('Trades'!O137)&gt;1000000000,ROUND('Trades'!O137,2)&lt;&gt;'Trades'!O137))),FALSE),"Kwoty: do 2 miejsc po przecinku; wartość bezwzględna wpisu ≤ 1 000 000 000.",IF(AND('Trades'!J137="GROSS",NOT(ISNUMBER('Trades'!M137))),"Podaj prowizję, także zero",IF(AND('Trades'!J137="GROSS",'Trades'!M137&lt;0),"Prowizja nie może być ujemna",IF(AND('Trades'!J137="GROSS",NOT(ISNUMBER('Trades'!N137))),"Podaj pozostałe opłaty, także zero",IF(AND('Trades'!J137="GROSS",'Trades'!N137&lt;0),"Opłaty nie mogą być ujemne",IF(AND('Trades'!J137="GROSS",NOT(ISNUMBER('Trades'!O137))),"Podaj finansowanie ze znakiem, także zero",IF(AND('Trades'!J137="GROSS",NOT(ISNUMBER(F137))),"Podaj P&amp;L brutto każdego wyjścia",IF(IF('Trades'!J137="NET",OR(ABS('Trades'!L137)&gt;1000000000,ROUND('Trades'!L137,2)&lt;&gt;'Trades'!L137),FALSE),"Kwoty: do 2 miejsc po przecinku; wartość bezwzględna wpisu ≤ 1 000 000 000.",IF(IF('Trades'!J137="GROSS",OR(ABS('Trades'!M137)&gt;1000000000,ABS('Trades'!N137)&gt;1000000000,ABS('Trades'!O137)&gt;1000000000,ROUND('Trades'!M137,2)&lt;&gt;'Trades'!M137,ROUND('Trades'!N137,2)&lt;&gt;'Trades'!N137,ROUND('Trades'!O137,2)&lt;&gt;'Trades'!O137),FALSE),"Kwoty: do 2 miejsc po przecinku; wartość bezwzględna wpisu ≤ 1 000 000 000.",IF(AND('Trades'!G137&lt;&gt;"",OR(NOT(ISNUMBER('Trades'!G137)),'Trades'!G137&lt;=0)),"Podaj dodatnią cenę lub pozostaw puste",IF(AND('Trades'!H137&lt;&gt;"",OR(NOT(ISNUMBER('Trades'!H137)),'Trades'!H137&lt;=0)),"Podaj dodatnią cenę lub pozostaw puste","")))))))))))))))))))))))))))))))))))</x:f>
      </x:c>
      <x:c r="D137" s="31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b.d.",ROUND(SUMIFS('Exits'!$I$9:$I$608,'Exits'!$B$9:$B$608,'Trades'!A137),8)))</x:f>
      </x:c>
      <x:c r="E137" s="32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b.d.",IF(OR(O137=0,COUNTIFS('Exits'!$B$9:$B$608,'Trades'!A137,'Exits'!$G$9:$G$608,-1)&gt;0),"b.d.",_xlfn.MAXIFS('Exits'!$C$9:$C$608,'Exits'!$B$9:$B$608,'Trades'!A137))))</x:f>
      </x:c>
      <x:c r="F137" s="30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b.d.",IF(AND(O137&gt;0,SUMIFS('Exits'!$J$9:$J$608,'Exits'!$B$9:$B$608,'Trades'!A137)=O137),ROUND(SUMIFS('Exits'!$F$9:$F$608,'Exits'!$B$9:$B$608,'Trades'!A137),2),"b.d.")))</x:f>
      </x:c>
      <x:c r="G137" s="30" t="str">
        <x:f>IF(P137=0,"",IF(K137&lt;&gt;1,"b.d.",IF('Trades'!J137="NET",'Trades'!L137,ROUND(F137-'Trades'!M137-'Trades'!N137+'Trades'!O137,2))))</x:f>
      </x:c>
      <x:c r="H137" s="31" t="str">
        <x:f>IF(P137=0,"",IF(N137=1,G137/'Trades'!P137,"b.d."))</x:f>
      </x:c>
      <x:c r="I137" s="33" t="str">
        <x:f>IF(P137=0,"",IF(K137&lt;&gt;1,"Pozycja niezamknięta",IF(NOT(ISNUMBER('Trades'!P137)),"Brak lub błędne ryzyko: dodatnie, ≤ 1 000 000 000, do 2 miejsc po przecinku.",IF(OR('Trades'!P137&lt;=0,'Trades'!P137&gt;1000000000,ROUND('Trades'!P137,2)&lt;&gt;'Trades'!P137),"Brak lub błędne ryzyko: dodatnie, ≤ 1 000 000 000, do 2 miejsc po przecinku.",IF(AND('Trades'!Q137&lt;&gt;"PRICE",'Trades'!Q137&lt;&gt;"ALL_IN"),"Wybierz PRICE lub ALL_IN",IF('Trades'!Q137&lt;&gt;'Summary'!$K$4,"Wybrano inną podstawę","Zapisane"))))))</x:f>
      </x:c>
      <x:c r="J137" s="33" t="str">
        <x:f>IF(P137=0,"",IF('Summary'!$H$6="Sprawdź daty filtra","Sprawdź daty filtra",IF(L137=1,"Uwzględniona",IF(K137=1,"Poza okresem","Nieuwzględniona"))))</x:f>
      </x:c>
      <x:c r="K137" s="29" t="n">
        <x:f>IF(P137=0,0,IF('Trades'!I137="UNSUPPORTED",4,IF(C137&lt;&gt;"",3,IF('Trades'!I137="OPEN",2,1))))</x:f>
        <x:v>0</x:v>
      </x:c>
      <x:c r="L137" s="29" t="n">
        <x:f>IF(OR(K137&lt;&gt;1,'Summary'!$H$6="Sprawdź daty filtra"),0,IF(AND(OR('Summary'!$B$6="",E137&gt;='Summary'!$B$6),OR('Summary'!$E$6="",E137&lt;'Summary'!$E$6+1)),1,0))</x:f>
        <x:v>0</x:v>
      </x:c>
      <x:c r="M137" s="29" t="n">
        <x:f>IF(AND(L137=1,N137=1,'Trades'!Q137='Summary'!$K$4),1,0)</x:f>
        <x:v>0</x:v>
      </x:c>
      <x:c r="N137" s="29" t="n">
        <x:f>IF(K137&lt;&gt;1,0,IF(NOT(ISNUMBER('Trades'!P137)),0,IF(AND('Trades'!P137&gt;0,'Trades'!P137&lt;=1000000000,ROUND('Trades'!P137,2)='Trades'!P137,OR('Trades'!Q137="PRICE",'Trades'!Q137="ALL_IN")),1,0)))</x:f>
        <x:v>0</x:v>
      </x:c>
      <x:c r="O137" s="29" t="n">
        <x:f>IF(P137=0,0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0,COUNTIFS('Exits'!$B$9:$B$608,'Trades'!A137,'Exits'!$K$9:$K$608,1)))</x:f>
        <x:v>0</x:v>
      </x:c>
      <x:c r="P137" s="29" t="n">
        <x:f>IF(COUNTA('Trades'!A137:I137,'Trades'!K137:T137)=0,0,1)</x:f>
        <x:v>0</x:v>
      </x:c>
    </x:row>
    <x:row r="138" ht="52" customHeight="1">
      <x:c r="A138" s="29" t="str">
        <x:f>IF(P138=0,"",IF('Trades'!A138="","[Trades "&amp;ROW()&amp;"]",'Trades'!A138))</x:f>
      </x:c>
      <x:c r="B138" s="33" t="str">
        <x:f>IF(K138=0,"",CHOOSE(K138,"Zamknięta","Otwarta","Niepełna / błędna","Nieobsługiwana"))</x:f>
      </x:c>
      <x:c r="C138" s="33" t="str">
        <x:f>IF(P138=0,"",IF('Trades'!I138="UNSUPPORTED","Dobieranie / odwrócenia nie są obsługiwane",IF('Trades'!A138="","Podaj ID transakcji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ID: tekst zaczynający się od A–Z, do 64 znaków; bez *, ?, ~, =, &lt; i &gt;. Przykład: T-001.",IF(COUNTIFS('Trades'!$A$9:$A$208,'Trades'!A138)&lt;&gt;1,"ID transakcji się powtarza",IF('Trades'!B138="","Podaj instrument",IF(AND('Trades'!C138&lt;&gt;"LONG",'Trades'!C138&lt;&gt;"SHORT"),"Wybierz LONG lub SHORT",IF(NOT(ISNUMBER('Trades'!D138)),"Podaj prawidłowy czas otwarcia",IF(OR('Trades'!D138&lt;1,'Trades'!D138&gt;2958465),"Podaj prawidłowy czas otwarcia",IF(NOT(ISNUMBER('Trades'!E138)),"Podaj dodatnią początkową ilość",IF(OR('Trades'!E138&lt;=0,'Trades'!E138&gt;1000000,ROUND('Trades'!E138,8)&lt;&gt;'Trades'!E138),"Podaj dodatnią początkową ilość",IF('Trades'!F138="","Podaj jednostkę ilości",IF(AND('Trades'!I138&lt;&gt;"OPEN",'Trades'!I138&lt;&gt;"CLOSED"),"Wybierz OPEN lub CLOSED",IF(AND('Trades'!J138&lt;&gt;"NET",'Trades'!J138&lt;&gt;"GROSS"),"Wybierz NET lub GROSS",IF(COUNTIFS('Exits'!$B$9:$B$608,'Trades'!A138,'Exits'!$G$9:$G$608,-1)&gt;0,"Sprawdź powiązane wyjścia",IF(D138&gt;'Trades'!E138,"Zamknięta ilość przekracza początkową",IF(AND('Trades'!I138="OPEN",D138='Trades'!E138),"OPEN jest sprzeczne z zerową pozostałą ilością",IF('Trades'!I138="OPEN","",IF(O138=0,"Dodaj wyjście w Exits",IF(D138&lt;&gt;'Trades'!E138,"CLOSED wymaga zamknięcia całej ilości",IF(AND('Trades'!J138="NET",NOT(ISNUMBER('Trades'!L138))),"Podaj uzgodnione netto całej pozycji",IF(AND('Trades'!J138="NET",'Trades'!K138&lt;&gt;"YES"),"Potwierdź netto całej pozycji",IF(IF('Trades'!J138="NET",IF('Trades'!M138="",FALSE,IF(NOT(ISNUMBER('Trades'!M138)),TRUE,OR('Trades'!M138&lt;0,'Trades'!M138&gt;1000000000,ROUND('Trades'!M138,2)&lt;&gt;'Trades'!M138))),FALSE),"Kwoty: do 2 miejsc po przecinku; wartość bezwzględna wpisu ≤ 1 000 000 000.",IF(IF('Trades'!J138="NET",IF('Trades'!N138="",FALSE,IF(NOT(ISNUMBER('Trades'!N138)),TRUE,OR('Trades'!N138&lt;0,'Trades'!N138&gt;1000000000,ROUND('Trades'!N138,2)&lt;&gt;'Trades'!N138))),FALSE),"Kwoty: do 2 miejsc po przecinku; wartość bezwzględna wpisu ≤ 1 000 000 000.",IF(IF('Trades'!J138="NET",IF('Trades'!O138="",FALSE,IF(NOT(ISNUMBER('Trades'!O138)),TRUE,OR(ABS('Trades'!O138)&gt;1000000000,ROUND('Trades'!O138,2)&lt;&gt;'Trades'!O138))),FALSE),"Kwoty: do 2 miejsc po przecinku; wartość bezwzględna wpisu ≤ 1 000 000 000.",IF(AND('Trades'!J138="GROSS",NOT(ISNUMBER('Trades'!M138))),"Podaj prowizję, także zero",IF(AND('Trades'!J138="GROSS",'Trades'!M138&lt;0),"Prowizja nie może być ujemna",IF(AND('Trades'!J138="GROSS",NOT(ISNUMBER('Trades'!N138))),"Podaj pozostałe opłaty, także zero",IF(AND('Trades'!J138="GROSS",'Trades'!N138&lt;0),"Opłaty nie mogą być ujemne",IF(AND('Trades'!J138="GROSS",NOT(ISNUMBER('Trades'!O138))),"Podaj finansowanie ze znakiem, także zero",IF(AND('Trades'!J138="GROSS",NOT(ISNUMBER(F138))),"Podaj P&amp;L brutto każdego wyjścia",IF(IF('Trades'!J138="NET",OR(ABS('Trades'!L138)&gt;1000000000,ROUND('Trades'!L138,2)&lt;&gt;'Trades'!L138),FALSE),"Kwoty: do 2 miejsc po przecinku; wartość bezwzględna wpisu ≤ 1 000 000 000.",IF(IF('Trades'!J138="GROSS",OR(ABS('Trades'!M138)&gt;1000000000,ABS('Trades'!N138)&gt;1000000000,ABS('Trades'!O138)&gt;1000000000,ROUND('Trades'!M138,2)&lt;&gt;'Trades'!M138,ROUND('Trades'!N138,2)&lt;&gt;'Trades'!N138,ROUND('Trades'!O138,2)&lt;&gt;'Trades'!O138),FALSE),"Kwoty: do 2 miejsc po przecinku; wartość bezwzględna wpisu ≤ 1 000 000 000.",IF(AND('Trades'!G138&lt;&gt;"",OR(NOT(ISNUMBER('Trades'!G138)),'Trades'!G138&lt;=0)),"Podaj dodatnią cenę lub pozostaw puste",IF(AND('Trades'!H138&lt;&gt;"",OR(NOT(ISNUMBER('Trades'!H138)),'Trades'!H138&lt;=0)),"Podaj dodatnią cenę lub pozostaw puste","")))))))))))))))))))))))))))))))))))</x:f>
      </x:c>
      <x:c r="D138" s="31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b.d.",ROUND(SUMIFS('Exits'!$I$9:$I$608,'Exits'!$B$9:$B$608,'Trades'!A138),8)))</x:f>
      </x:c>
      <x:c r="E138" s="32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b.d.",IF(OR(O138=0,COUNTIFS('Exits'!$B$9:$B$608,'Trades'!A138,'Exits'!$G$9:$G$608,-1)&gt;0),"b.d.",_xlfn.MAXIFS('Exits'!$C$9:$C$608,'Exits'!$B$9:$B$608,'Trades'!A138))))</x:f>
      </x:c>
      <x:c r="F138" s="30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b.d.",IF(AND(O138&gt;0,SUMIFS('Exits'!$J$9:$J$608,'Exits'!$B$9:$B$608,'Trades'!A138)=O138),ROUND(SUMIFS('Exits'!$F$9:$F$608,'Exits'!$B$9:$B$608,'Trades'!A138),2),"b.d.")))</x:f>
      </x:c>
      <x:c r="G138" s="30" t="str">
        <x:f>IF(P138=0,"",IF(K138&lt;&gt;1,"b.d.",IF('Trades'!J138="NET",'Trades'!L138,ROUND(F138-'Trades'!M138-'Trades'!N138+'Trades'!O138,2))))</x:f>
      </x:c>
      <x:c r="H138" s="31" t="str">
        <x:f>IF(P138=0,"",IF(N138=1,G138/'Trades'!P138,"b.d."))</x:f>
      </x:c>
      <x:c r="I138" s="33" t="str">
        <x:f>IF(P138=0,"",IF(K138&lt;&gt;1,"Pozycja niezamknięta",IF(NOT(ISNUMBER('Trades'!P138)),"Brak lub błędne ryzyko: dodatnie, ≤ 1 000 000 000, do 2 miejsc po przecinku.",IF(OR('Trades'!P138&lt;=0,'Trades'!P138&gt;1000000000,ROUND('Trades'!P138,2)&lt;&gt;'Trades'!P138),"Brak lub błędne ryzyko: dodatnie, ≤ 1 000 000 000, do 2 miejsc po przecinku.",IF(AND('Trades'!Q138&lt;&gt;"PRICE",'Trades'!Q138&lt;&gt;"ALL_IN"),"Wybierz PRICE lub ALL_IN",IF('Trades'!Q138&lt;&gt;'Summary'!$K$4,"Wybrano inną podstawę","Zapisane"))))))</x:f>
      </x:c>
      <x:c r="J138" s="33" t="str">
        <x:f>IF(P138=0,"",IF('Summary'!$H$6="Sprawdź daty filtra","Sprawdź daty filtra",IF(L138=1,"Uwzględniona",IF(K138=1,"Poza okresem","Nieuwzględniona"))))</x:f>
      </x:c>
      <x:c r="K138" s="29" t="n">
        <x:f>IF(P138=0,0,IF('Trades'!I138="UNSUPPORTED",4,IF(C138&lt;&gt;"",3,IF('Trades'!I138="OPEN",2,1))))</x:f>
        <x:v>0</x:v>
      </x:c>
      <x:c r="L138" s="29" t="n">
        <x:f>IF(OR(K138&lt;&gt;1,'Summary'!$H$6="Sprawdź daty filtra"),0,IF(AND(OR('Summary'!$B$6="",E138&gt;='Summary'!$B$6),OR('Summary'!$E$6="",E138&lt;'Summary'!$E$6+1)),1,0))</x:f>
        <x:v>0</x:v>
      </x:c>
      <x:c r="M138" s="29" t="n">
        <x:f>IF(AND(L138=1,N138=1,'Trades'!Q138='Summary'!$K$4),1,0)</x:f>
        <x:v>0</x:v>
      </x:c>
      <x:c r="N138" s="29" t="n">
        <x:f>IF(K138&lt;&gt;1,0,IF(NOT(ISNUMBER('Trades'!P138)),0,IF(AND('Trades'!P138&gt;0,'Trades'!P138&lt;=1000000000,ROUND('Trades'!P138,2)='Trades'!P138,OR('Trades'!Q138="PRICE",'Trades'!Q138="ALL_IN")),1,0)))</x:f>
        <x:v>0</x:v>
      </x:c>
      <x:c r="O138" s="29" t="n">
        <x:f>IF(P138=0,0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0,COUNTIFS('Exits'!$B$9:$B$608,'Trades'!A138,'Exits'!$K$9:$K$608,1)))</x:f>
        <x:v>0</x:v>
      </x:c>
      <x:c r="P138" s="29" t="n">
        <x:f>IF(COUNTA('Trades'!A138:I138,'Trades'!K138:T138)=0,0,1)</x:f>
        <x:v>0</x:v>
      </x:c>
    </x:row>
    <x:row r="139" ht="52" customHeight="1">
      <x:c r="A139" s="29" t="str">
        <x:f>IF(P139=0,"",IF('Trades'!A139="","[Trades "&amp;ROW()&amp;"]",'Trades'!A139))</x:f>
      </x:c>
      <x:c r="B139" s="33" t="str">
        <x:f>IF(K139=0,"",CHOOSE(K139,"Zamknięta","Otwarta","Niepełna / błędna","Nieobsługiwana"))</x:f>
      </x:c>
      <x:c r="C139" s="33" t="str">
        <x:f>IF(P139=0,"",IF('Trades'!I139="UNSUPPORTED","Dobieranie / odwrócenia nie są obsługiwane",IF('Trades'!A139="","Podaj ID transakcji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ID: tekst zaczynający się od A–Z, do 64 znaków; bez *, ?, ~, =, &lt; i &gt;. Przykład: T-001.",IF(COUNTIFS('Trades'!$A$9:$A$208,'Trades'!A139)&lt;&gt;1,"ID transakcji się powtarza",IF('Trades'!B139="","Podaj instrument",IF(AND('Trades'!C139&lt;&gt;"LONG",'Trades'!C139&lt;&gt;"SHORT"),"Wybierz LONG lub SHORT",IF(NOT(ISNUMBER('Trades'!D139)),"Podaj prawidłowy czas otwarcia",IF(OR('Trades'!D139&lt;1,'Trades'!D139&gt;2958465),"Podaj prawidłowy czas otwarcia",IF(NOT(ISNUMBER('Trades'!E139)),"Podaj dodatnią początkową ilość",IF(OR('Trades'!E139&lt;=0,'Trades'!E139&gt;1000000,ROUND('Trades'!E139,8)&lt;&gt;'Trades'!E139),"Podaj dodatnią początkową ilość",IF('Trades'!F139="","Podaj jednostkę ilości",IF(AND('Trades'!I139&lt;&gt;"OPEN",'Trades'!I139&lt;&gt;"CLOSED"),"Wybierz OPEN lub CLOSED",IF(AND('Trades'!J139&lt;&gt;"NET",'Trades'!J139&lt;&gt;"GROSS"),"Wybierz NET lub GROSS",IF(COUNTIFS('Exits'!$B$9:$B$608,'Trades'!A139,'Exits'!$G$9:$G$608,-1)&gt;0,"Sprawdź powiązane wyjścia",IF(D139&gt;'Trades'!E139,"Zamknięta ilość przekracza początkową",IF(AND('Trades'!I139="OPEN",D139='Trades'!E139),"OPEN jest sprzeczne z zerową pozostałą ilością",IF('Trades'!I139="OPEN","",IF(O139=0,"Dodaj wyjście w Exits",IF(D139&lt;&gt;'Trades'!E139,"CLOSED wymaga zamknięcia całej ilości",IF(AND('Trades'!J139="NET",NOT(ISNUMBER('Trades'!L139))),"Podaj uzgodnione netto całej pozycji",IF(AND('Trades'!J139="NET",'Trades'!K139&lt;&gt;"YES"),"Potwierdź netto całej pozycji",IF(IF('Trades'!J139="NET",IF('Trades'!M139="",FALSE,IF(NOT(ISNUMBER('Trades'!M139)),TRUE,OR('Trades'!M139&lt;0,'Trades'!M139&gt;1000000000,ROUND('Trades'!M139,2)&lt;&gt;'Trades'!M139))),FALSE),"Kwoty: do 2 miejsc po przecinku; wartość bezwzględna wpisu ≤ 1 000 000 000.",IF(IF('Trades'!J139="NET",IF('Trades'!N139="",FALSE,IF(NOT(ISNUMBER('Trades'!N139)),TRUE,OR('Trades'!N139&lt;0,'Trades'!N139&gt;1000000000,ROUND('Trades'!N139,2)&lt;&gt;'Trades'!N139))),FALSE),"Kwoty: do 2 miejsc po przecinku; wartość bezwzględna wpisu ≤ 1 000 000 000.",IF(IF('Trades'!J139="NET",IF('Trades'!O139="",FALSE,IF(NOT(ISNUMBER('Trades'!O139)),TRUE,OR(ABS('Trades'!O139)&gt;1000000000,ROUND('Trades'!O139,2)&lt;&gt;'Trades'!O139))),FALSE),"Kwoty: do 2 miejsc po przecinku; wartość bezwzględna wpisu ≤ 1 000 000 000.",IF(AND('Trades'!J139="GROSS",NOT(ISNUMBER('Trades'!M139))),"Podaj prowizję, także zero",IF(AND('Trades'!J139="GROSS",'Trades'!M139&lt;0),"Prowizja nie może być ujemna",IF(AND('Trades'!J139="GROSS",NOT(ISNUMBER('Trades'!N139))),"Podaj pozostałe opłaty, także zero",IF(AND('Trades'!J139="GROSS",'Trades'!N139&lt;0),"Opłaty nie mogą być ujemne",IF(AND('Trades'!J139="GROSS",NOT(ISNUMBER('Trades'!O139))),"Podaj finansowanie ze znakiem, także zero",IF(AND('Trades'!J139="GROSS",NOT(ISNUMBER(F139))),"Podaj P&amp;L brutto każdego wyjścia",IF(IF('Trades'!J139="NET",OR(ABS('Trades'!L139)&gt;1000000000,ROUND('Trades'!L139,2)&lt;&gt;'Trades'!L139),FALSE),"Kwoty: do 2 miejsc po przecinku; wartość bezwzględna wpisu ≤ 1 000 000 000.",IF(IF('Trades'!J139="GROSS",OR(ABS('Trades'!M139)&gt;1000000000,ABS('Trades'!N139)&gt;1000000000,ABS('Trades'!O139)&gt;1000000000,ROUND('Trades'!M139,2)&lt;&gt;'Trades'!M139,ROUND('Trades'!N139,2)&lt;&gt;'Trades'!N139,ROUND('Trades'!O139,2)&lt;&gt;'Trades'!O139),FALSE),"Kwoty: do 2 miejsc po przecinku; wartość bezwzględna wpisu ≤ 1 000 000 000.",IF(AND('Trades'!G139&lt;&gt;"",OR(NOT(ISNUMBER('Trades'!G139)),'Trades'!G139&lt;=0)),"Podaj dodatnią cenę lub pozostaw puste",IF(AND('Trades'!H139&lt;&gt;"",OR(NOT(ISNUMBER('Trades'!H139)),'Trades'!H139&lt;=0)),"Podaj dodatnią cenę lub pozostaw puste","")))))))))))))))))))))))))))))))))))</x:f>
      </x:c>
      <x:c r="D139" s="31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b.d.",ROUND(SUMIFS('Exits'!$I$9:$I$608,'Exits'!$B$9:$B$608,'Trades'!A139),8)))</x:f>
      </x:c>
      <x:c r="E139" s="32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b.d.",IF(OR(O139=0,COUNTIFS('Exits'!$B$9:$B$608,'Trades'!A139,'Exits'!$G$9:$G$608,-1)&gt;0),"b.d.",_xlfn.MAXIFS('Exits'!$C$9:$C$608,'Exits'!$B$9:$B$608,'Trades'!A139))))</x:f>
      </x:c>
      <x:c r="F139" s="30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b.d.",IF(AND(O139&gt;0,SUMIFS('Exits'!$J$9:$J$608,'Exits'!$B$9:$B$608,'Trades'!A139)=O139),ROUND(SUMIFS('Exits'!$F$9:$F$608,'Exits'!$B$9:$B$608,'Trades'!A139),2),"b.d.")))</x:f>
      </x:c>
      <x:c r="G139" s="30" t="str">
        <x:f>IF(P139=0,"",IF(K139&lt;&gt;1,"b.d.",IF('Trades'!J139="NET",'Trades'!L139,ROUND(F139-'Trades'!M139-'Trades'!N139+'Trades'!O139,2))))</x:f>
      </x:c>
      <x:c r="H139" s="31" t="str">
        <x:f>IF(P139=0,"",IF(N139=1,G139/'Trades'!P139,"b.d."))</x:f>
      </x:c>
      <x:c r="I139" s="33" t="str">
        <x:f>IF(P139=0,"",IF(K139&lt;&gt;1,"Pozycja niezamknięta",IF(NOT(ISNUMBER('Trades'!P139)),"Brak lub błędne ryzyko: dodatnie, ≤ 1 000 000 000, do 2 miejsc po przecinku.",IF(OR('Trades'!P139&lt;=0,'Trades'!P139&gt;1000000000,ROUND('Trades'!P139,2)&lt;&gt;'Trades'!P139),"Brak lub błędne ryzyko: dodatnie, ≤ 1 000 000 000, do 2 miejsc po przecinku.",IF(AND('Trades'!Q139&lt;&gt;"PRICE",'Trades'!Q139&lt;&gt;"ALL_IN"),"Wybierz PRICE lub ALL_IN",IF('Trades'!Q139&lt;&gt;'Summary'!$K$4,"Wybrano inną podstawę","Zapisane"))))))</x:f>
      </x:c>
      <x:c r="J139" s="33" t="str">
        <x:f>IF(P139=0,"",IF('Summary'!$H$6="Sprawdź daty filtra","Sprawdź daty filtra",IF(L139=1,"Uwzględniona",IF(K139=1,"Poza okresem","Nieuwzględniona"))))</x:f>
      </x:c>
      <x:c r="K139" s="29" t="n">
        <x:f>IF(P139=0,0,IF('Trades'!I139="UNSUPPORTED",4,IF(C139&lt;&gt;"",3,IF('Trades'!I139="OPEN",2,1))))</x:f>
        <x:v>0</x:v>
      </x:c>
      <x:c r="L139" s="29" t="n">
        <x:f>IF(OR(K139&lt;&gt;1,'Summary'!$H$6="Sprawdź daty filtra"),0,IF(AND(OR('Summary'!$B$6="",E139&gt;='Summary'!$B$6),OR('Summary'!$E$6="",E139&lt;'Summary'!$E$6+1)),1,0))</x:f>
        <x:v>0</x:v>
      </x:c>
      <x:c r="M139" s="29" t="n">
        <x:f>IF(AND(L139=1,N139=1,'Trades'!Q139='Summary'!$K$4),1,0)</x:f>
        <x:v>0</x:v>
      </x:c>
      <x:c r="N139" s="29" t="n">
        <x:f>IF(K139&lt;&gt;1,0,IF(NOT(ISNUMBER('Trades'!P139)),0,IF(AND('Trades'!P139&gt;0,'Trades'!P139&lt;=1000000000,ROUND('Trades'!P139,2)='Trades'!P139,OR('Trades'!Q139="PRICE",'Trades'!Q139="ALL_IN")),1,0)))</x:f>
        <x:v>0</x:v>
      </x:c>
      <x:c r="O139" s="29" t="n">
        <x:f>IF(P139=0,0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0,COUNTIFS('Exits'!$B$9:$B$608,'Trades'!A139,'Exits'!$K$9:$K$608,1)))</x:f>
        <x:v>0</x:v>
      </x:c>
      <x:c r="P139" s="29" t="n">
        <x:f>IF(COUNTA('Trades'!A139:I139,'Trades'!K139:T139)=0,0,1)</x:f>
        <x:v>0</x:v>
      </x:c>
    </x:row>
    <x:row r="140" ht="52" customHeight="1">
      <x:c r="A140" s="29" t="str">
        <x:f>IF(P140=0,"",IF('Trades'!A140="","[Trades "&amp;ROW()&amp;"]",'Trades'!A140))</x:f>
      </x:c>
      <x:c r="B140" s="33" t="str">
        <x:f>IF(K140=0,"",CHOOSE(K140,"Zamknięta","Otwarta","Niepełna / błędna","Nieobsługiwana"))</x:f>
      </x:c>
      <x:c r="C140" s="33" t="str">
        <x:f>IF(P140=0,"",IF('Trades'!I140="UNSUPPORTED","Dobieranie / odwrócenia nie są obsługiwane",IF('Trades'!A140="","Podaj ID transakcji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ID: tekst zaczynający się od A–Z, do 64 znaków; bez *, ?, ~, =, &lt; i &gt;. Przykład: T-001.",IF(COUNTIFS('Trades'!$A$9:$A$208,'Trades'!A140)&lt;&gt;1,"ID transakcji się powtarza",IF('Trades'!B140="","Podaj instrument",IF(AND('Trades'!C140&lt;&gt;"LONG",'Trades'!C140&lt;&gt;"SHORT"),"Wybierz LONG lub SHORT",IF(NOT(ISNUMBER('Trades'!D140)),"Podaj prawidłowy czas otwarcia",IF(OR('Trades'!D140&lt;1,'Trades'!D140&gt;2958465),"Podaj prawidłowy czas otwarcia",IF(NOT(ISNUMBER('Trades'!E140)),"Podaj dodatnią początkową ilość",IF(OR('Trades'!E140&lt;=0,'Trades'!E140&gt;1000000,ROUND('Trades'!E140,8)&lt;&gt;'Trades'!E140),"Podaj dodatnią początkową ilość",IF('Trades'!F140="","Podaj jednostkę ilości",IF(AND('Trades'!I140&lt;&gt;"OPEN",'Trades'!I140&lt;&gt;"CLOSED"),"Wybierz OPEN lub CLOSED",IF(AND('Trades'!J140&lt;&gt;"NET",'Trades'!J140&lt;&gt;"GROSS"),"Wybierz NET lub GROSS",IF(COUNTIFS('Exits'!$B$9:$B$608,'Trades'!A140,'Exits'!$G$9:$G$608,-1)&gt;0,"Sprawdź powiązane wyjścia",IF(D140&gt;'Trades'!E140,"Zamknięta ilość przekracza początkową",IF(AND('Trades'!I140="OPEN",D140='Trades'!E140),"OPEN jest sprzeczne z zerową pozostałą ilością",IF('Trades'!I140="OPEN","",IF(O140=0,"Dodaj wyjście w Exits",IF(D140&lt;&gt;'Trades'!E140,"CLOSED wymaga zamknięcia całej ilości",IF(AND('Trades'!J140="NET",NOT(ISNUMBER('Trades'!L140))),"Podaj uzgodnione netto całej pozycji",IF(AND('Trades'!J140="NET",'Trades'!K140&lt;&gt;"YES"),"Potwierdź netto całej pozycji",IF(IF('Trades'!J140="NET",IF('Trades'!M140="",FALSE,IF(NOT(ISNUMBER('Trades'!M140)),TRUE,OR('Trades'!M140&lt;0,'Trades'!M140&gt;1000000000,ROUND('Trades'!M140,2)&lt;&gt;'Trades'!M140))),FALSE),"Kwoty: do 2 miejsc po przecinku; wartość bezwzględna wpisu ≤ 1 000 000 000.",IF(IF('Trades'!J140="NET",IF('Trades'!N140="",FALSE,IF(NOT(ISNUMBER('Trades'!N140)),TRUE,OR('Trades'!N140&lt;0,'Trades'!N140&gt;1000000000,ROUND('Trades'!N140,2)&lt;&gt;'Trades'!N140))),FALSE),"Kwoty: do 2 miejsc po przecinku; wartość bezwzględna wpisu ≤ 1 000 000 000.",IF(IF('Trades'!J140="NET",IF('Trades'!O140="",FALSE,IF(NOT(ISNUMBER('Trades'!O140)),TRUE,OR(ABS('Trades'!O140)&gt;1000000000,ROUND('Trades'!O140,2)&lt;&gt;'Trades'!O140))),FALSE),"Kwoty: do 2 miejsc po przecinku; wartość bezwzględna wpisu ≤ 1 000 000 000.",IF(AND('Trades'!J140="GROSS",NOT(ISNUMBER('Trades'!M140))),"Podaj prowizję, także zero",IF(AND('Trades'!J140="GROSS",'Trades'!M140&lt;0),"Prowizja nie może być ujemna",IF(AND('Trades'!J140="GROSS",NOT(ISNUMBER('Trades'!N140))),"Podaj pozostałe opłaty, także zero",IF(AND('Trades'!J140="GROSS",'Trades'!N140&lt;0),"Opłaty nie mogą być ujemne",IF(AND('Trades'!J140="GROSS",NOT(ISNUMBER('Trades'!O140))),"Podaj finansowanie ze znakiem, także zero",IF(AND('Trades'!J140="GROSS",NOT(ISNUMBER(F140))),"Podaj P&amp;L brutto każdego wyjścia",IF(IF('Trades'!J140="NET",OR(ABS('Trades'!L140)&gt;1000000000,ROUND('Trades'!L140,2)&lt;&gt;'Trades'!L140),FALSE),"Kwoty: do 2 miejsc po przecinku; wartość bezwzględna wpisu ≤ 1 000 000 000.",IF(IF('Trades'!J140="GROSS",OR(ABS('Trades'!M140)&gt;1000000000,ABS('Trades'!N140)&gt;1000000000,ABS('Trades'!O140)&gt;1000000000,ROUND('Trades'!M140,2)&lt;&gt;'Trades'!M140,ROUND('Trades'!N140,2)&lt;&gt;'Trades'!N140,ROUND('Trades'!O140,2)&lt;&gt;'Trades'!O140),FALSE),"Kwoty: do 2 miejsc po przecinku; wartość bezwzględna wpisu ≤ 1 000 000 000.",IF(AND('Trades'!G140&lt;&gt;"",OR(NOT(ISNUMBER('Trades'!G140)),'Trades'!G140&lt;=0)),"Podaj dodatnią cenę lub pozostaw puste",IF(AND('Trades'!H140&lt;&gt;"",OR(NOT(ISNUMBER('Trades'!H140)),'Trades'!H140&lt;=0)),"Podaj dodatnią cenę lub pozostaw puste","")))))))))))))))))))))))))))))))))))</x:f>
      </x:c>
      <x:c r="D140" s="31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b.d.",ROUND(SUMIFS('Exits'!$I$9:$I$608,'Exits'!$B$9:$B$608,'Trades'!A140),8)))</x:f>
      </x:c>
      <x:c r="E140" s="32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b.d.",IF(OR(O140=0,COUNTIFS('Exits'!$B$9:$B$608,'Trades'!A140,'Exits'!$G$9:$G$608,-1)&gt;0),"b.d.",_xlfn.MAXIFS('Exits'!$C$9:$C$608,'Exits'!$B$9:$B$608,'Trades'!A140))))</x:f>
      </x:c>
      <x:c r="F140" s="30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b.d.",IF(AND(O140&gt;0,SUMIFS('Exits'!$J$9:$J$608,'Exits'!$B$9:$B$608,'Trades'!A140)=O140),ROUND(SUMIFS('Exits'!$F$9:$F$608,'Exits'!$B$9:$B$608,'Trades'!A140),2),"b.d.")))</x:f>
      </x:c>
      <x:c r="G140" s="30" t="str">
        <x:f>IF(P140=0,"",IF(K140&lt;&gt;1,"b.d.",IF('Trades'!J140="NET",'Trades'!L140,ROUND(F140-'Trades'!M140-'Trades'!N140+'Trades'!O140,2))))</x:f>
      </x:c>
      <x:c r="H140" s="31" t="str">
        <x:f>IF(P140=0,"",IF(N140=1,G140/'Trades'!P140,"b.d."))</x:f>
      </x:c>
      <x:c r="I140" s="33" t="str">
        <x:f>IF(P140=0,"",IF(K140&lt;&gt;1,"Pozycja niezamknięta",IF(NOT(ISNUMBER('Trades'!P140)),"Brak lub błędne ryzyko: dodatnie, ≤ 1 000 000 000, do 2 miejsc po przecinku.",IF(OR('Trades'!P140&lt;=0,'Trades'!P140&gt;1000000000,ROUND('Trades'!P140,2)&lt;&gt;'Trades'!P140),"Brak lub błędne ryzyko: dodatnie, ≤ 1 000 000 000, do 2 miejsc po przecinku.",IF(AND('Trades'!Q140&lt;&gt;"PRICE",'Trades'!Q140&lt;&gt;"ALL_IN"),"Wybierz PRICE lub ALL_IN",IF('Trades'!Q140&lt;&gt;'Summary'!$K$4,"Wybrano inną podstawę","Zapisane"))))))</x:f>
      </x:c>
      <x:c r="J140" s="33" t="str">
        <x:f>IF(P140=0,"",IF('Summary'!$H$6="Sprawdź daty filtra","Sprawdź daty filtra",IF(L140=1,"Uwzględniona",IF(K140=1,"Poza okresem","Nieuwzględniona"))))</x:f>
      </x:c>
      <x:c r="K140" s="29" t="n">
        <x:f>IF(P140=0,0,IF('Trades'!I140="UNSUPPORTED",4,IF(C140&lt;&gt;"",3,IF('Trades'!I140="OPEN",2,1))))</x:f>
        <x:v>0</x:v>
      </x:c>
      <x:c r="L140" s="29" t="n">
        <x:f>IF(OR(K140&lt;&gt;1,'Summary'!$H$6="Sprawdź daty filtra"),0,IF(AND(OR('Summary'!$B$6="",E140&gt;='Summary'!$B$6),OR('Summary'!$E$6="",E140&lt;'Summary'!$E$6+1)),1,0))</x:f>
        <x:v>0</x:v>
      </x:c>
      <x:c r="M140" s="29" t="n">
        <x:f>IF(AND(L140=1,N140=1,'Trades'!Q140='Summary'!$K$4),1,0)</x:f>
        <x:v>0</x:v>
      </x:c>
      <x:c r="N140" s="29" t="n">
        <x:f>IF(K140&lt;&gt;1,0,IF(NOT(ISNUMBER('Trades'!P140)),0,IF(AND('Trades'!P140&gt;0,'Trades'!P140&lt;=1000000000,ROUND('Trades'!P140,2)='Trades'!P140,OR('Trades'!Q140="PRICE",'Trades'!Q140="ALL_IN")),1,0)))</x:f>
        <x:v>0</x:v>
      </x:c>
      <x:c r="O140" s="29" t="n">
        <x:f>IF(P140=0,0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0,COUNTIFS('Exits'!$B$9:$B$608,'Trades'!A140,'Exits'!$K$9:$K$608,1)))</x:f>
        <x:v>0</x:v>
      </x:c>
      <x:c r="P140" s="29" t="n">
        <x:f>IF(COUNTA('Trades'!A140:I140,'Trades'!K140:T140)=0,0,1)</x:f>
        <x:v>0</x:v>
      </x:c>
    </x:row>
    <x:row r="141" ht="52" customHeight="1">
      <x:c r="A141" s="29" t="str">
        <x:f>IF(P141=0,"",IF('Trades'!A141="","[Trades "&amp;ROW()&amp;"]",'Trades'!A141))</x:f>
      </x:c>
      <x:c r="B141" s="33" t="str">
        <x:f>IF(K141=0,"",CHOOSE(K141,"Zamknięta","Otwarta","Niepełna / błędna","Nieobsługiwana"))</x:f>
      </x:c>
      <x:c r="C141" s="33" t="str">
        <x:f>IF(P141=0,"",IF('Trades'!I141="UNSUPPORTED","Dobieranie / odwrócenia nie są obsługiwane",IF('Trades'!A141="","Podaj ID transakcji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ID: tekst zaczynający się od A–Z, do 64 znaków; bez *, ?, ~, =, &lt; i &gt;. Przykład: T-001.",IF(COUNTIFS('Trades'!$A$9:$A$208,'Trades'!A141)&lt;&gt;1,"ID transakcji się powtarza",IF('Trades'!B141="","Podaj instrument",IF(AND('Trades'!C141&lt;&gt;"LONG",'Trades'!C141&lt;&gt;"SHORT"),"Wybierz LONG lub SHORT",IF(NOT(ISNUMBER('Trades'!D141)),"Podaj prawidłowy czas otwarcia",IF(OR('Trades'!D141&lt;1,'Trades'!D141&gt;2958465),"Podaj prawidłowy czas otwarcia",IF(NOT(ISNUMBER('Trades'!E141)),"Podaj dodatnią początkową ilość",IF(OR('Trades'!E141&lt;=0,'Trades'!E141&gt;1000000,ROUND('Trades'!E141,8)&lt;&gt;'Trades'!E141),"Podaj dodatnią początkową ilość",IF('Trades'!F141="","Podaj jednostkę ilości",IF(AND('Trades'!I141&lt;&gt;"OPEN",'Trades'!I141&lt;&gt;"CLOSED"),"Wybierz OPEN lub CLOSED",IF(AND('Trades'!J141&lt;&gt;"NET",'Trades'!J141&lt;&gt;"GROSS"),"Wybierz NET lub GROSS",IF(COUNTIFS('Exits'!$B$9:$B$608,'Trades'!A141,'Exits'!$G$9:$G$608,-1)&gt;0,"Sprawdź powiązane wyjścia",IF(D141&gt;'Trades'!E141,"Zamknięta ilość przekracza początkową",IF(AND('Trades'!I141="OPEN",D141='Trades'!E141),"OPEN jest sprzeczne z zerową pozostałą ilością",IF('Trades'!I141="OPEN","",IF(O141=0,"Dodaj wyjście w Exits",IF(D141&lt;&gt;'Trades'!E141,"CLOSED wymaga zamknięcia całej ilości",IF(AND('Trades'!J141="NET",NOT(ISNUMBER('Trades'!L141))),"Podaj uzgodnione netto całej pozycji",IF(AND('Trades'!J141="NET",'Trades'!K141&lt;&gt;"YES"),"Potwierdź netto całej pozycji",IF(IF('Trades'!J141="NET",IF('Trades'!M141="",FALSE,IF(NOT(ISNUMBER('Trades'!M141)),TRUE,OR('Trades'!M141&lt;0,'Trades'!M141&gt;1000000000,ROUND('Trades'!M141,2)&lt;&gt;'Trades'!M141))),FALSE),"Kwoty: do 2 miejsc po przecinku; wartość bezwzględna wpisu ≤ 1 000 000 000.",IF(IF('Trades'!J141="NET",IF('Trades'!N141="",FALSE,IF(NOT(ISNUMBER('Trades'!N141)),TRUE,OR('Trades'!N141&lt;0,'Trades'!N141&gt;1000000000,ROUND('Trades'!N141,2)&lt;&gt;'Trades'!N141))),FALSE),"Kwoty: do 2 miejsc po przecinku; wartość bezwzględna wpisu ≤ 1 000 000 000.",IF(IF('Trades'!J141="NET",IF('Trades'!O141="",FALSE,IF(NOT(ISNUMBER('Trades'!O141)),TRUE,OR(ABS('Trades'!O141)&gt;1000000000,ROUND('Trades'!O141,2)&lt;&gt;'Trades'!O141))),FALSE),"Kwoty: do 2 miejsc po przecinku; wartość bezwzględna wpisu ≤ 1 000 000 000.",IF(AND('Trades'!J141="GROSS",NOT(ISNUMBER('Trades'!M141))),"Podaj prowizję, także zero",IF(AND('Trades'!J141="GROSS",'Trades'!M141&lt;0),"Prowizja nie może być ujemna",IF(AND('Trades'!J141="GROSS",NOT(ISNUMBER('Trades'!N141))),"Podaj pozostałe opłaty, także zero",IF(AND('Trades'!J141="GROSS",'Trades'!N141&lt;0),"Opłaty nie mogą być ujemne",IF(AND('Trades'!J141="GROSS",NOT(ISNUMBER('Trades'!O141))),"Podaj finansowanie ze znakiem, także zero",IF(AND('Trades'!J141="GROSS",NOT(ISNUMBER(F141))),"Podaj P&amp;L brutto każdego wyjścia",IF(IF('Trades'!J141="NET",OR(ABS('Trades'!L141)&gt;1000000000,ROUND('Trades'!L141,2)&lt;&gt;'Trades'!L141),FALSE),"Kwoty: do 2 miejsc po przecinku; wartość bezwzględna wpisu ≤ 1 000 000 000.",IF(IF('Trades'!J141="GROSS",OR(ABS('Trades'!M141)&gt;1000000000,ABS('Trades'!N141)&gt;1000000000,ABS('Trades'!O141)&gt;1000000000,ROUND('Trades'!M141,2)&lt;&gt;'Trades'!M141,ROUND('Trades'!N141,2)&lt;&gt;'Trades'!N141,ROUND('Trades'!O141,2)&lt;&gt;'Trades'!O141),FALSE),"Kwoty: do 2 miejsc po przecinku; wartość bezwzględna wpisu ≤ 1 000 000 000.",IF(AND('Trades'!G141&lt;&gt;"",OR(NOT(ISNUMBER('Trades'!G141)),'Trades'!G141&lt;=0)),"Podaj dodatnią cenę lub pozostaw puste",IF(AND('Trades'!H141&lt;&gt;"",OR(NOT(ISNUMBER('Trades'!H141)),'Trades'!H141&lt;=0)),"Podaj dodatnią cenę lub pozostaw puste","")))))))))))))))))))))))))))))))))))</x:f>
      </x:c>
      <x:c r="D141" s="31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b.d.",ROUND(SUMIFS('Exits'!$I$9:$I$608,'Exits'!$B$9:$B$608,'Trades'!A141),8)))</x:f>
      </x:c>
      <x:c r="E141" s="32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b.d.",IF(OR(O141=0,COUNTIFS('Exits'!$B$9:$B$608,'Trades'!A141,'Exits'!$G$9:$G$608,-1)&gt;0),"b.d.",_xlfn.MAXIFS('Exits'!$C$9:$C$608,'Exits'!$B$9:$B$608,'Trades'!A141))))</x:f>
      </x:c>
      <x:c r="F141" s="30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b.d.",IF(AND(O141&gt;0,SUMIFS('Exits'!$J$9:$J$608,'Exits'!$B$9:$B$608,'Trades'!A141)=O141),ROUND(SUMIFS('Exits'!$F$9:$F$608,'Exits'!$B$9:$B$608,'Trades'!A141),2),"b.d.")))</x:f>
      </x:c>
      <x:c r="G141" s="30" t="str">
        <x:f>IF(P141=0,"",IF(K141&lt;&gt;1,"b.d.",IF('Trades'!J141="NET",'Trades'!L141,ROUND(F141-'Trades'!M141-'Trades'!N141+'Trades'!O141,2))))</x:f>
      </x:c>
      <x:c r="H141" s="31" t="str">
        <x:f>IF(P141=0,"",IF(N141=1,G141/'Trades'!P141,"b.d."))</x:f>
      </x:c>
      <x:c r="I141" s="33" t="str">
        <x:f>IF(P141=0,"",IF(K141&lt;&gt;1,"Pozycja niezamknięta",IF(NOT(ISNUMBER('Trades'!P141)),"Brak lub błędne ryzyko: dodatnie, ≤ 1 000 000 000, do 2 miejsc po przecinku.",IF(OR('Trades'!P141&lt;=0,'Trades'!P141&gt;1000000000,ROUND('Trades'!P141,2)&lt;&gt;'Trades'!P141),"Brak lub błędne ryzyko: dodatnie, ≤ 1 000 000 000, do 2 miejsc po przecinku.",IF(AND('Trades'!Q141&lt;&gt;"PRICE",'Trades'!Q141&lt;&gt;"ALL_IN"),"Wybierz PRICE lub ALL_IN",IF('Trades'!Q141&lt;&gt;'Summary'!$K$4,"Wybrano inną podstawę","Zapisane"))))))</x:f>
      </x:c>
      <x:c r="J141" s="33" t="str">
        <x:f>IF(P141=0,"",IF('Summary'!$H$6="Sprawdź daty filtra","Sprawdź daty filtra",IF(L141=1,"Uwzględniona",IF(K141=1,"Poza okresem","Nieuwzględniona"))))</x:f>
      </x:c>
      <x:c r="K141" s="29" t="n">
        <x:f>IF(P141=0,0,IF('Trades'!I141="UNSUPPORTED",4,IF(C141&lt;&gt;"",3,IF('Trades'!I141="OPEN",2,1))))</x:f>
        <x:v>0</x:v>
      </x:c>
      <x:c r="L141" s="29" t="n">
        <x:f>IF(OR(K141&lt;&gt;1,'Summary'!$H$6="Sprawdź daty filtra"),0,IF(AND(OR('Summary'!$B$6="",E141&gt;='Summary'!$B$6),OR('Summary'!$E$6="",E141&lt;'Summary'!$E$6+1)),1,0))</x:f>
        <x:v>0</x:v>
      </x:c>
      <x:c r="M141" s="29" t="n">
        <x:f>IF(AND(L141=1,N141=1,'Trades'!Q141='Summary'!$K$4),1,0)</x:f>
        <x:v>0</x:v>
      </x:c>
      <x:c r="N141" s="29" t="n">
        <x:f>IF(K141&lt;&gt;1,0,IF(NOT(ISNUMBER('Trades'!P141)),0,IF(AND('Trades'!P141&gt;0,'Trades'!P141&lt;=1000000000,ROUND('Trades'!P141,2)='Trades'!P141,OR('Trades'!Q141="PRICE",'Trades'!Q141="ALL_IN")),1,0)))</x:f>
        <x:v>0</x:v>
      </x:c>
      <x:c r="O141" s="29" t="n">
        <x:f>IF(P141=0,0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0,COUNTIFS('Exits'!$B$9:$B$608,'Trades'!A141,'Exits'!$K$9:$K$608,1)))</x:f>
        <x:v>0</x:v>
      </x:c>
      <x:c r="P141" s="29" t="n">
        <x:f>IF(COUNTA('Trades'!A141:I141,'Trades'!K141:T141)=0,0,1)</x:f>
        <x:v>0</x:v>
      </x:c>
    </x:row>
    <x:row r="142" ht="52" customHeight="1">
      <x:c r="A142" s="29" t="str">
        <x:f>IF(P142=0,"",IF('Trades'!A142="","[Trades "&amp;ROW()&amp;"]",'Trades'!A142))</x:f>
      </x:c>
      <x:c r="B142" s="33" t="str">
        <x:f>IF(K142=0,"",CHOOSE(K142,"Zamknięta","Otwarta","Niepełna / błędna","Nieobsługiwana"))</x:f>
      </x:c>
      <x:c r="C142" s="33" t="str">
        <x:f>IF(P142=0,"",IF('Trades'!I142="UNSUPPORTED","Dobieranie / odwrócenia nie są obsługiwane",IF('Trades'!A142="","Podaj ID transakcji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ID: tekst zaczynający się od A–Z, do 64 znaków; bez *, ?, ~, =, &lt; i &gt;. Przykład: T-001.",IF(COUNTIFS('Trades'!$A$9:$A$208,'Trades'!A142)&lt;&gt;1,"ID transakcji się powtarza",IF('Trades'!B142="","Podaj instrument",IF(AND('Trades'!C142&lt;&gt;"LONG",'Trades'!C142&lt;&gt;"SHORT"),"Wybierz LONG lub SHORT",IF(NOT(ISNUMBER('Trades'!D142)),"Podaj prawidłowy czas otwarcia",IF(OR('Trades'!D142&lt;1,'Trades'!D142&gt;2958465),"Podaj prawidłowy czas otwarcia",IF(NOT(ISNUMBER('Trades'!E142)),"Podaj dodatnią początkową ilość",IF(OR('Trades'!E142&lt;=0,'Trades'!E142&gt;1000000,ROUND('Trades'!E142,8)&lt;&gt;'Trades'!E142),"Podaj dodatnią początkową ilość",IF('Trades'!F142="","Podaj jednostkę ilości",IF(AND('Trades'!I142&lt;&gt;"OPEN",'Trades'!I142&lt;&gt;"CLOSED"),"Wybierz OPEN lub CLOSED",IF(AND('Trades'!J142&lt;&gt;"NET",'Trades'!J142&lt;&gt;"GROSS"),"Wybierz NET lub GROSS",IF(COUNTIFS('Exits'!$B$9:$B$608,'Trades'!A142,'Exits'!$G$9:$G$608,-1)&gt;0,"Sprawdź powiązane wyjścia",IF(D142&gt;'Trades'!E142,"Zamknięta ilość przekracza początkową",IF(AND('Trades'!I142="OPEN",D142='Trades'!E142),"OPEN jest sprzeczne z zerową pozostałą ilością",IF('Trades'!I142="OPEN","",IF(O142=0,"Dodaj wyjście w Exits",IF(D142&lt;&gt;'Trades'!E142,"CLOSED wymaga zamknięcia całej ilości",IF(AND('Trades'!J142="NET",NOT(ISNUMBER('Trades'!L142))),"Podaj uzgodnione netto całej pozycji",IF(AND('Trades'!J142="NET",'Trades'!K142&lt;&gt;"YES"),"Potwierdź netto całej pozycji",IF(IF('Trades'!J142="NET",IF('Trades'!M142="",FALSE,IF(NOT(ISNUMBER('Trades'!M142)),TRUE,OR('Trades'!M142&lt;0,'Trades'!M142&gt;1000000000,ROUND('Trades'!M142,2)&lt;&gt;'Trades'!M142))),FALSE),"Kwoty: do 2 miejsc po przecinku; wartość bezwzględna wpisu ≤ 1 000 000 000.",IF(IF('Trades'!J142="NET",IF('Trades'!N142="",FALSE,IF(NOT(ISNUMBER('Trades'!N142)),TRUE,OR('Trades'!N142&lt;0,'Trades'!N142&gt;1000000000,ROUND('Trades'!N142,2)&lt;&gt;'Trades'!N142))),FALSE),"Kwoty: do 2 miejsc po przecinku; wartość bezwzględna wpisu ≤ 1 000 000 000.",IF(IF('Trades'!J142="NET",IF('Trades'!O142="",FALSE,IF(NOT(ISNUMBER('Trades'!O142)),TRUE,OR(ABS('Trades'!O142)&gt;1000000000,ROUND('Trades'!O142,2)&lt;&gt;'Trades'!O142))),FALSE),"Kwoty: do 2 miejsc po przecinku; wartość bezwzględna wpisu ≤ 1 000 000 000.",IF(AND('Trades'!J142="GROSS",NOT(ISNUMBER('Trades'!M142))),"Podaj prowizję, także zero",IF(AND('Trades'!J142="GROSS",'Trades'!M142&lt;0),"Prowizja nie może być ujemna",IF(AND('Trades'!J142="GROSS",NOT(ISNUMBER('Trades'!N142))),"Podaj pozostałe opłaty, także zero",IF(AND('Trades'!J142="GROSS",'Trades'!N142&lt;0),"Opłaty nie mogą być ujemne",IF(AND('Trades'!J142="GROSS",NOT(ISNUMBER('Trades'!O142))),"Podaj finansowanie ze znakiem, także zero",IF(AND('Trades'!J142="GROSS",NOT(ISNUMBER(F142))),"Podaj P&amp;L brutto każdego wyjścia",IF(IF('Trades'!J142="NET",OR(ABS('Trades'!L142)&gt;1000000000,ROUND('Trades'!L142,2)&lt;&gt;'Trades'!L142),FALSE),"Kwoty: do 2 miejsc po przecinku; wartość bezwzględna wpisu ≤ 1 000 000 000.",IF(IF('Trades'!J142="GROSS",OR(ABS('Trades'!M142)&gt;1000000000,ABS('Trades'!N142)&gt;1000000000,ABS('Trades'!O142)&gt;1000000000,ROUND('Trades'!M142,2)&lt;&gt;'Trades'!M142,ROUND('Trades'!N142,2)&lt;&gt;'Trades'!N142,ROUND('Trades'!O142,2)&lt;&gt;'Trades'!O142),FALSE),"Kwoty: do 2 miejsc po przecinku; wartość bezwzględna wpisu ≤ 1 000 000 000.",IF(AND('Trades'!G142&lt;&gt;"",OR(NOT(ISNUMBER('Trades'!G142)),'Trades'!G142&lt;=0)),"Podaj dodatnią cenę lub pozostaw puste",IF(AND('Trades'!H142&lt;&gt;"",OR(NOT(ISNUMBER('Trades'!H142)),'Trades'!H142&lt;=0)),"Podaj dodatnią cenę lub pozostaw puste","")))))))))))))))))))))))))))))))))))</x:f>
      </x:c>
      <x:c r="D142" s="31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b.d.",ROUND(SUMIFS('Exits'!$I$9:$I$608,'Exits'!$B$9:$B$608,'Trades'!A142),8)))</x:f>
      </x:c>
      <x:c r="E142" s="32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b.d.",IF(OR(O142=0,COUNTIFS('Exits'!$B$9:$B$608,'Trades'!A142,'Exits'!$G$9:$G$608,-1)&gt;0),"b.d.",_xlfn.MAXIFS('Exits'!$C$9:$C$608,'Exits'!$B$9:$B$608,'Trades'!A142))))</x:f>
      </x:c>
      <x:c r="F142" s="30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b.d.",IF(AND(O142&gt;0,SUMIFS('Exits'!$J$9:$J$608,'Exits'!$B$9:$B$608,'Trades'!A142)=O142),ROUND(SUMIFS('Exits'!$F$9:$F$608,'Exits'!$B$9:$B$608,'Trades'!A142),2),"b.d.")))</x:f>
      </x:c>
      <x:c r="G142" s="30" t="str">
        <x:f>IF(P142=0,"",IF(K142&lt;&gt;1,"b.d.",IF('Trades'!J142="NET",'Trades'!L142,ROUND(F142-'Trades'!M142-'Trades'!N142+'Trades'!O142,2))))</x:f>
      </x:c>
      <x:c r="H142" s="31" t="str">
        <x:f>IF(P142=0,"",IF(N142=1,G142/'Trades'!P142,"b.d."))</x:f>
      </x:c>
      <x:c r="I142" s="33" t="str">
        <x:f>IF(P142=0,"",IF(K142&lt;&gt;1,"Pozycja niezamknięta",IF(NOT(ISNUMBER('Trades'!P142)),"Brak lub błędne ryzyko: dodatnie, ≤ 1 000 000 000, do 2 miejsc po przecinku.",IF(OR('Trades'!P142&lt;=0,'Trades'!P142&gt;1000000000,ROUND('Trades'!P142,2)&lt;&gt;'Trades'!P142),"Brak lub błędne ryzyko: dodatnie, ≤ 1 000 000 000, do 2 miejsc po przecinku.",IF(AND('Trades'!Q142&lt;&gt;"PRICE",'Trades'!Q142&lt;&gt;"ALL_IN"),"Wybierz PRICE lub ALL_IN",IF('Trades'!Q142&lt;&gt;'Summary'!$K$4,"Wybrano inną podstawę","Zapisane"))))))</x:f>
      </x:c>
      <x:c r="J142" s="33" t="str">
        <x:f>IF(P142=0,"",IF('Summary'!$H$6="Sprawdź daty filtra","Sprawdź daty filtra",IF(L142=1,"Uwzględniona",IF(K142=1,"Poza okresem","Nieuwzględniona"))))</x:f>
      </x:c>
      <x:c r="K142" s="29" t="n">
        <x:f>IF(P142=0,0,IF('Trades'!I142="UNSUPPORTED",4,IF(C142&lt;&gt;"",3,IF('Trades'!I142="OPEN",2,1))))</x:f>
        <x:v>0</x:v>
      </x:c>
      <x:c r="L142" s="29" t="n">
        <x:f>IF(OR(K142&lt;&gt;1,'Summary'!$H$6="Sprawdź daty filtra"),0,IF(AND(OR('Summary'!$B$6="",E142&gt;='Summary'!$B$6),OR('Summary'!$E$6="",E142&lt;'Summary'!$E$6+1)),1,0))</x:f>
        <x:v>0</x:v>
      </x:c>
      <x:c r="M142" s="29" t="n">
        <x:f>IF(AND(L142=1,N142=1,'Trades'!Q142='Summary'!$K$4),1,0)</x:f>
        <x:v>0</x:v>
      </x:c>
      <x:c r="N142" s="29" t="n">
        <x:f>IF(K142&lt;&gt;1,0,IF(NOT(ISNUMBER('Trades'!P142)),0,IF(AND('Trades'!P142&gt;0,'Trades'!P142&lt;=1000000000,ROUND('Trades'!P142,2)='Trades'!P142,OR('Trades'!Q142="PRICE",'Trades'!Q142="ALL_IN")),1,0)))</x:f>
        <x:v>0</x:v>
      </x:c>
      <x:c r="O142" s="29" t="n">
        <x:f>IF(P142=0,0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0,COUNTIFS('Exits'!$B$9:$B$608,'Trades'!A142,'Exits'!$K$9:$K$608,1)))</x:f>
        <x:v>0</x:v>
      </x:c>
      <x:c r="P142" s="29" t="n">
        <x:f>IF(COUNTA('Trades'!A142:I142,'Trades'!K142:T142)=0,0,1)</x:f>
        <x:v>0</x:v>
      </x:c>
    </x:row>
    <x:row r="143" ht="52" customHeight="1">
      <x:c r="A143" s="29" t="str">
        <x:f>IF(P143=0,"",IF('Trades'!A143="","[Trades "&amp;ROW()&amp;"]",'Trades'!A143))</x:f>
      </x:c>
      <x:c r="B143" s="33" t="str">
        <x:f>IF(K143=0,"",CHOOSE(K143,"Zamknięta","Otwarta","Niepełna / błędna","Nieobsługiwana"))</x:f>
      </x:c>
      <x:c r="C143" s="33" t="str">
        <x:f>IF(P143=0,"",IF('Trades'!I143="UNSUPPORTED","Dobieranie / odwrócenia nie są obsługiwane",IF('Trades'!A143="","Podaj ID transakcji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ID: tekst zaczynający się od A–Z, do 64 znaków; bez *, ?, ~, =, &lt; i &gt;. Przykład: T-001.",IF(COUNTIFS('Trades'!$A$9:$A$208,'Trades'!A143)&lt;&gt;1,"ID transakcji się powtarza",IF('Trades'!B143="","Podaj instrument",IF(AND('Trades'!C143&lt;&gt;"LONG",'Trades'!C143&lt;&gt;"SHORT"),"Wybierz LONG lub SHORT",IF(NOT(ISNUMBER('Trades'!D143)),"Podaj prawidłowy czas otwarcia",IF(OR('Trades'!D143&lt;1,'Trades'!D143&gt;2958465),"Podaj prawidłowy czas otwarcia",IF(NOT(ISNUMBER('Trades'!E143)),"Podaj dodatnią początkową ilość",IF(OR('Trades'!E143&lt;=0,'Trades'!E143&gt;1000000,ROUND('Trades'!E143,8)&lt;&gt;'Trades'!E143),"Podaj dodatnią początkową ilość",IF('Trades'!F143="","Podaj jednostkę ilości",IF(AND('Trades'!I143&lt;&gt;"OPEN",'Trades'!I143&lt;&gt;"CLOSED"),"Wybierz OPEN lub CLOSED",IF(AND('Trades'!J143&lt;&gt;"NET",'Trades'!J143&lt;&gt;"GROSS"),"Wybierz NET lub GROSS",IF(COUNTIFS('Exits'!$B$9:$B$608,'Trades'!A143,'Exits'!$G$9:$G$608,-1)&gt;0,"Sprawdź powiązane wyjścia",IF(D143&gt;'Trades'!E143,"Zamknięta ilość przekracza początkową",IF(AND('Trades'!I143="OPEN",D143='Trades'!E143),"OPEN jest sprzeczne z zerową pozostałą ilością",IF('Trades'!I143="OPEN","",IF(O143=0,"Dodaj wyjście w Exits",IF(D143&lt;&gt;'Trades'!E143,"CLOSED wymaga zamknięcia całej ilości",IF(AND('Trades'!J143="NET",NOT(ISNUMBER('Trades'!L143))),"Podaj uzgodnione netto całej pozycji",IF(AND('Trades'!J143="NET",'Trades'!K143&lt;&gt;"YES"),"Potwierdź netto całej pozycji",IF(IF('Trades'!J143="NET",IF('Trades'!M143="",FALSE,IF(NOT(ISNUMBER('Trades'!M143)),TRUE,OR('Trades'!M143&lt;0,'Trades'!M143&gt;1000000000,ROUND('Trades'!M143,2)&lt;&gt;'Trades'!M143))),FALSE),"Kwoty: do 2 miejsc po przecinku; wartość bezwzględna wpisu ≤ 1 000 000 000.",IF(IF('Trades'!J143="NET",IF('Trades'!N143="",FALSE,IF(NOT(ISNUMBER('Trades'!N143)),TRUE,OR('Trades'!N143&lt;0,'Trades'!N143&gt;1000000000,ROUND('Trades'!N143,2)&lt;&gt;'Trades'!N143))),FALSE),"Kwoty: do 2 miejsc po przecinku; wartość bezwzględna wpisu ≤ 1 000 000 000.",IF(IF('Trades'!J143="NET",IF('Trades'!O143="",FALSE,IF(NOT(ISNUMBER('Trades'!O143)),TRUE,OR(ABS('Trades'!O143)&gt;1000000000,ROUND('Trades'!O143,2)&lt;&gt;'Trades'!O143))),FALSE),"Kwoty: do 2 miejsc po przecinku; wartość bezwzględna wpisu ≤ 1 000 000 000.",IF(AND('Trades'!J143="GROSS",NOT(ISNUMBER('Trades'!M143))),"Podaj prowizję, także zero",IF(AND('Trades'!J143="GROSS",'Trades'!M143&lt;0),"Prowizja nie może być ujemna",IF(AND('Trades'!J143="GROSS",NOT(ISNUMBER('Trades'!N143))),"Podaj pozostałe opłaty, także zero",IF(AND('Trades'!J143="GROSS",'Trades'!N143&lt;0),"Opłaty nie mogą być ujemne",IF(AND('Trades'!J143="GROSS",NOT(ISNUMBER('Trades'!O143))),"Podaj finansowanie ze znakiem, także zero",IF(AND('Trades'!J143="GROSS",NOT(ISNUMBER(F143))),"Podaj P&amp;L brutto każdego wyjścia",IF(IF('Trades'!J143="NET",OR(ABS('Trades'!L143)&gt;1000000000,ROUND('Trades'!L143,2)&lt;&gt;'Trades'!L143),FALSE),"Kwoty: do 2 miejsc po przecinku; wartość bezwzględna wpisu ≤ 1 000 000 000.",IF(IF('Trades'!J143="GROSS",OR(ABS('Trades'!M143)&gt;1000000000,ABS('Trades'!N143)&gt;1000000000,ABS('Trades'!O143)&gt;1000000000,ROUND('Trades'!M143,2)&lt;&gt;'Trades'!M143,ROUND('Trades'!N143,2)&lt;&gt;'Trades'!N143,ROUND('Trades'!O143,2)&lt;&gt;'Trades'!O143),FALSE),"Kwoty: do 2 miejsc po przecinku; wartość bezwzględna wpisu ≤ 1 000 000 000.",IF(AND('Trades'!G143&lt;&gt;"",OR(NOT(ISNUMBER('Trades'!G143)),'Trades'!G143&lt;=0)),"Podaj dodatnią cenę lub pozostaw puste",IF(AND('Trades'!H143&lt;&gt;"",OR(NOT(ISNUMBER('Trades'!H143)),'Trades'!H143&lt;=0)),"Podaj dodatnią cenę lub pozostaw puste","")))))))))))))))))))))))))))))))))))</x:f>
      </x:c>
      <x:c r="D143" s="31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b.d.",ROUND(SUMIFS('Exits'!$I$9:$I$608,'Exits'!$B$9:$B$608,'Trades'!A143),8)))</x:f>
      </x:c>
      <x:c r="E143" s="32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b.d.",IF(OR(O143=0,COUNTIFS('Exits'!$B$9:$B$608,'Trades'!A143,'Exits'!$G$9:$G$608,-1)&gt;0),"b.d.",_xlfn.MAXIFS('Exits'!$C$9:$C$608,'Exits'!$B$9:$B$608,'Trades'!A143))))</x:f>
      </x:c>
      <x:c r="F143" s="30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b.d.",IF(AND(O143&gt;0,SUMIFS('Exits'!$J$9:$J$608,'Exits'!$B$9:$B$608,'Trades'!A143)=O143),ROUND(SUMIFS('Exits'!$F$9:$F$608,'Exits'!$B$9:$B$608,'Trades'!A143),2),"b.d.")))</x:f>
      </x:c>
      <x:c r="G143" s="30" t="str">
        <x:f>IF(P143=0,"",IF(K143&lt;&gt;1,"b.d.",IF('Trades'!J143="NET",'Trades'!L143,ROUND(F143-'Trades'!M143-'Trades'!N143+'Trades'!O143,2))))</x:f>
      </x:c>
      <x:c r="H143" s="31" t="str">
        <x:f>IF(P143=0,"",IF(N143=1,G143/'Trades'!P143,"b.d."))</x:f>
      </x:c>
      <x:c r="I143" s="33" t="str">
        <x:f>IF(P143=0,"",IF(K143&lt;&gt;1,"Pozycja niezamknięta",IF(NOT(ISNUMBER('Trades'!P143)),"Brak lub błędne ryzyko: dodatnie, ≤ 1 000 000 000, do 2 miejsc po przecinku.",IF(OR('Trades'!P143&lt;=0,'Trades'!P143&gt;1000000000,ROUND('Trades'!P143,2)&lt;&gt;'Trades'!P143),"Brak lub błędne ryzyko: dodatnie, ≤ 1 000 000 000, do 2 miejsc po przecinku.",IF(AND('Trades'!Q143&lt;&gt;"PRICE",'Trades'!Q143&lt;&gt;"ALL_IN"),"Wybierz PRICE lub ALL_IN",IF('Trades'!Q143&lt;&gt;'Summary'!$K$4,"Wybrano inną podstawę","Zapisane"))))))</x:f>
      </x:c>
      <x:c r="J143" s="33" t="str">
        <x:f>IF(P143=0,"",IF('Summary'!$H$6="Sprawdź daty filtra","Sprawdź daty filtra",IF(L143=1,"Uwzględniona",IF(K143=1,"Poza okresem","Nieuwzględniona"))))</x:f>
      </x:c>
      <x:c r="K143" s="29" t="n">
        <x:f>IF(P143=0,0,IF('Trades'!I143="UNSUPPORTED",4,IF(C143&lt;&gt;"",3,IF('Trades'!I143="OPEN",2,1))))</x:f>
        <x:v>0</x:v>
      </x:c>
      <x:c r="L143" s="29" t="n">
        <x:f>IF(OR(K143&lt;&gt;1,'Summary'!$H$6="Sprawdź daty filtra"),0,IF(AND(OR('Summary'!$B$6="",E143&gt;='Summary'!$B$6),OR('Summary'!$E$6="",E143&lt;'Summary'!$E$6+1)),1,0))</x:f>
        <x:v>0</x:v>
      </x:c>
      <x:c r="M143" s="29" t="n">
        <x:f>IF(AND(L143=1,N143=1,'Trades'!Q143='Summary'!$K$4),1,0)</x:f>
        <x:v>0</x:v>
      </x:c>
      <x:c r="N143" s="29" t="n">
        <x:f>IF(K143&lt;&gt;1,0,IF(NOT(ISNUMBER('Trades'!P143)),0,IF(AND('Trades'!P143&gt;0,'Trades'!P143&lt;=1000000000,ROUND('Trades'!P143,2)='Trades'!P143,OR('Trades'!Q143="PRICE",'Trades'!Q143="ALL_IN")),1,0)))</x:f>
        <x:v>0</x:v>
      </x:c>
      <x:c r="O143" s="29" t="n">
        <x:f>IF(P143=0,0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0,COUNTIFS('Exits'!$B$9:$B$608,'Trades'!A143,'Exits'!$K$9:$K$608,1)))</x:f>
        <x:v>0</x:v>
      </x:c>
      <x:c r="P143" s="29" t="n">
        <x:f>IF(COUNTA('Trades'!A143:I143,'Trades'!K143:T143)=0,0,1)</x:f>
        <x:v>0</x:v>
      </x:c>
    </x:row>
    <x:row r="144" ht="52" customHeight="1">
      <x:c r="A144" s="29" t="str">
        <x:f>IF(P144=0,"",IF('Trades'!A144="","[Trades "&amp;ROW()&amp;"]",'Trades'!A144))</x:f>
      </x:c>
      <x:c r="B144" s="33" t="str">
        <x:f>IF(K144=0,"",CHOOSE(K144,"Zamknięta","Otwarta","Niepełna / błędna","Nieobsługiwana"))</x:f>
      </x:c>
      <x:c r="C144" s="33" t="str">
        <x:f>IF(P144=0,"",IF('Trades'!I144="UNSUPPORTED","Dobieranie / odwrócenia nie są obsługiwane",IF('Trades'!A144="","Podaj ID transakcji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ID: tekst zaczynający się od A–Z, do 64 znaków; bez *, ?, ~, =, &lt; i &gt;. Przykład: T-001.",IF(COUNTIFS('Trades'!$A$9:$A$208,'Trades'!A144)&lt;&gt;1,"ID transakcji się powtarza",IF('Trades'!B144="","Podaj instrument",IF(AND('Trades'!C144&lt;&gt;"LONG",'Trades'!C144&lt;&gt;"SHORT"),"Wybierz LONG lub SHORT",IF(NOT(ISNUMBER('Trades'!D144)),"Podaj prawidłowy czas otwarcia",IF(OR('Trades'!D144&lt;1,'Trades'!D144&gt;2958465),"Podaj prawidłowy czas otwarcia",IF(NOT(ISNUMBER('Trades'!E144)),"Podaj dodatnią początkową ilość",IF(OR('Trades'!E144&lt;=0,'Trades'!E144&gt;1000000,ROUND('Trades'!E144,8)&lt;&gt;'Trades'!E144),"Podaj dodatnią początkową ilość",IF('Trades'!F144="","Podaj jednostkę ilości",IF(AND('Trades'!I144&lt;&gt;"OPEN",'Trades'!I144&lt;&gt;"CLOSED"),"Wybierz OPEN lub CLOSED",IF(AND('Trades'!J144&lt;&gt;"NET",'Trades'!J144&lt;&gt;"GROSS"),"Wybierz NET lub GROSS",IF(COUNTIFS('Exits'!$B$9:$B$608,'Trades'!A144,'Exits'!$G$9:$G$608,-1)&gt;0,"Sprawdź powiązane wyjścia",IF(D144&gt;'Trades'!E144,"Zamknięta ilość przekracza początkową",IF(AND('Trades'!I144="OPEN",D144='Trades'!E144),"OPEN jest sprzeczne z zerową pozostałą ilością",IF('Trades'!I144="OPEN","",IF(O144=0,"Dodaj wyjście w Exits",IF(D144&lt;&gt;'Trades'!E144,"CLOSED wymaga zamknięcia całej ilości",IF(AND('Trades'!J144="NET",NOT(ISNUMBER('Trades'!L144))),"Podaj uzgodnione netto całej pozycji",IF(AND('Trades'!J144="NET",'Trades'!K144&lt;&gt;"YES"),"Potwierdź netto całej pozycji",IF(IF('Trades'!J144="NET",IF('Trades'!M144="",FALSE,IF(NOT(ISNUMBER('Trades'!M144)),TRUE,OR('Trades'!M144&lt;0,'Trades'!M144&gt;1000000000,ROUND('Trades'!M144,2)&lt;&gt;'Trades'!M144))),FALSE),"Kwoty: do 2 miejsc po przecinku; wartość bezwzględna wpisu ≤ 1 000 000 000.",IF(IF('Trades'!J144="NET",IF('Trades'!N144="",FALSE,IF(NOT(ISNUMBER('Trades'!N144)),TRUE,OR('Trades'!N144&lt;0,'Trades'!N144&gt;1000000000,ROUND('Trades'!N144,2)&lt;&gt;'Trades'!N144))),FALSE),"Kwoty: do 2 miejsc po przecinku; wartość bezwzględna wpisu ≤ 1 000 000 000.",IF(IF('Trades'!J144="NET",IF('Trades'!O144="",FALSE,IF(NOT(ISNUMBER('Trades'!O144)),TRUE,OR(ABS('Trades'!O144)&gt;1000000000,ROUND('Trades'!O144,2)&lt;&gt;'Trades'!O144))),FALSE),"Kwoty: do 2 miejsc po przecinku; wartość bezwzględna wpisu ≤ 1 000 000 000.",IF(AND('Trades'!J144="GROSS",NOT(ISNUMBER('Trades'!M144))),"Podaj prowizję, także zero",IF(AND('Trades'!J144="GROSS",'Trades'!M144&lt;0),"Prowizja nie może być ujemna",IF(AND('Trades'!J144="GROSS",NOT(ISNUMBER('Trades'!N144))),"Podaj pozostałe opłaty, także zero",IF(AND('Trades'!J144="GROSS",'Trades'!N144&lt;0),"Opłaty nie mogą być ujemne",IF(AND('Trades'!J144="GROSS",NOT(ISNUMBER('Trades'!O144))),"Podaj finansowanie ze znakiem, także zero",IF(AND('Trades'!J144="GROSS",NOT(ISNUMBER(F144))),"Podaj P&amp;L brutto każdego wyjścia",IF(IF('Trades'!J144="NET",OR(ABS('Trades'!L144)&gt;1000000000,ROUND('Trades'!L144,2)&lt;&gt;'Trades'!L144),FALSE),"Kwoty: do 2 miejsc po przecinku; wartość bezwzględna wpisu ≤ 1 000 000 000.",IF(IF('Trades'!J144="GROSS",OR(ABS('Trades'!M144)&gt;1000000000,ABS('Trades'!N144)&gt;1000000000,ABS('Trades'!O144)&gt;1000000000,ROUND('Trades'!M144,2)&lt;&gt;'Trades'!M144,ROUND('Trades'!N144,2)&lt;&gt;'Trades'!N144,ROUND('Trades'!O144,2)&lt;&gt;'Trades'!O144),FALSE),"Kwoty: do 2 miejsc po przecinku; wartość bezwzględna wpisu ≤ 1 000 000 000.",IF(AND('Trades'!G144&lt;&gt;"",OR(NOT(ISNUMBER('Trades'!G144)),'Trades'!G144&lt;=0)),"Podaj dodatnią cenę lub pozostaw puste",IF(AND('Trades'!H144&lt;&gt;"",OR(NOT(ISNUMBER('Trades'!H144)),'Trades'!H144&lt;=0)),"Podaj dodatnią cenę lub pozostaw puste","")))))))))))))))))))))))))))))))))))</x:f>
      </x:c>
      <x:c r="D144" s="31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b.d.",ROUND(SUMIFS('Exits'!$I$9:$I$608,'Exits'!$B$9:$B$608,'Trades'!A144),8)))</x:f>
      </x:c>
      <x:c r="E144" s="32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b.d.",IF(OR(O144=0,COUNTIFS('Exits'!$B$9:$B$608,'Trades'!A144,'Exits'!$G$9:$G$608,-1)&gt;0),"b.d.",_xlfn.MAXIFS('Exits'!$C$9:$C$608,'Exits'!$B$9:$B$608,'Trades'!A144))))</x:f>
      </x:c>
      <x:c r="F144" s="30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b.d.",IF(AND(O144&gt;0,SUMIFS('Exits'!$J$9:$J$608,'Exits'!$B$9:$B$608,'Trades'!A144)=O144),ROUND(SUMIFS('Exits'!$F$9:$F$608,'Exits'!$B$9:$B$608,'Trades'!A144),2),"b.d.")))</x:f>
      </x:c>
      <x:c r="G144" s="30" t="str">
        <x:f>IF(P144=0,"",IF(K144&lt;&gt;1,"b.d.",IF('Trades'!J144="NET",'Trades'!L144,ROUND(F144-'Trades'!M144-'Trades'!N144+'Trades'!O144,2))))</x:f>
      </x:c>
      <x:c r="H144" s="31" t="str">
        <x:f>IF(P144=0,"",IF(N144=1,G144/'Trades'!P144,"b.d."))</x:f>
      </x:c>
      <x:c r="I144" s="33" t="str">
        <x:f>IF(P144=0,"",IF(K144&lt;&gt;1,"Pozycja niezamknięta",IF(NOT(ISNUMBER('Trades'!P144)),"Brak lub błędne ryzyko: dodatnie, ≤ 1 000 000 000, do 2 miejsc po przecinku.",IF(OR('Trades'!P144&lt;=0,'Trades'!P144&gt;1000000000,ROUND('Trades'!P144,2)&lt;&gt;'Trades'!P144),"Brak lub błędne ryzyko: dodatnie, ≤ 1 000 000 000, do 2 miejsc po przecinku.",IF(AND('Trades'!Q144&lt;&gt;"PRICE",'Trades'!Q144&lt;&gt;"ALL_IN"),"Wybierz PRICE lub ALL_IN",IF('Trades'!Q144&lt;&gt;'Summary'!$K$4,"Wybrano inną podstawę","Zapisane"))))))</x:f>
      </x:c>
      <x:c r="J144" s="33" t="str">
        <x:f>IF(P144=0,"",IF('Summary'!$H$6="Sprawdź daty filtra","Sprawdź daty filtra",IF(L144=1,"Uwzględniona",IF(K144=1,"Poza okresem","Nieuwzględniona"))))</x:f>
      </x:c>
      <x:c r="K144" s="29" t="n">
        <x:f>IF(P144=0,0,IF('Trades'!I144="UNSUPPORTED",4,IF(C144&lt;&gt;"",3,IF('Trades'!I144="OPEN",2,1))))</x:f>
        <x:v>0</x:v>
      </x:c>
      <x:c r="L144" s="29" t="n">
        <x:f>IF(OR(K144&lt;&gt;1,'Summary'!$H$6="Sprawdź daty filtra"),0,IF(AND(OR('Summary'!$B$6="",E144&gt;='Summary'!$B$6),OR('Summary'!$E$6="",E144&lt;'Summary'!$E$6+1)),1,0))</x:f>
        <x:v>0</x:v>
      </x:c>
      <x:c r="M144" s="29" t="n">
        <x:f>IF(AND(L144=1,N144=1,'Trades'!Q144='Summary'!$K$4),1,0)</x:f>
        <x:v>0</x:v>
      </x:c>
      <x:c r="N144" s="29" t="n">
        <x:f>IF(K144&lt;&gt;1,0,IF(NOT(ISNUMBER('Trades'!P144)),0,IF(AND('Trades'!P144&gt;0,'Trades'!P144&lt;=1000000000,ROUND('Trades'!P144,2)='Trades'!P144,OR('Trades'!Q144="PRICE",'Trades'!Q144="ALL_IN")),1,0)))</x:f>
        <x:v>0</x:v>
      </x:c>
      <x:c r="O144" s="29" t="n">
        <x:f>IF(P144=0,0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0,COUNTIFS('Exits'!$B$9:$B$608,'Trades'!A144,'Exits'!$K$9:$K$608,1)))</x:f>
        <x:v>0</x:v>
      </x:c>
      <x:c r="P144" s="29" t="n">
        <x:f>IF(COUNTA('Trades'!A144:I144,'Trades'!K144:T144)=0,0,1)</x:f>
        <x:v>0</x:v>
      </x:c>
    </x:row>
    <x:row r="145" ht="52" customHeight="1">
      <x:c r="A145" s="29" t="str">
        <x:f>IF(P145=0,"",IF('Trades'!A145="","[Trades "&amp;ROW()&amp;"]",'Trades'!A145))</x:f>
      </x:c>
      <x:c r="B145" s="33" t="str">
        <x:f>IF(K145=0,"",CHOOSE(K145,"Zamknięta","Otwarta","Niepełna / błędna","Nieobsługiwana"))</x:f>
      </x:c>
      <x:c r="C145" s="33" t="str">
        <x:f>IF(P145=0,"",IF('Trades'!I145="UNSUPPORTED","Dobieranie / odwrócenia nie są obsługiwane",IF('Trades'!A145="","Podaj ID transakcji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ID: tekst zaczynający się od A–Z, do 64 znaków; bez *, ?, ~, =, &lt; i &gt;. Przykład: T-001.",IF(COUNTIFS('Trades'!$A$9:$A$208,'Trades'!A145)&lt;&gt;1,"ID transakcji się powtarza",IF('Trades'!B145="","Podaj instrument",IF(AND('Trades'!C145&lt;&gt;"LONG",'Trades'!C145&lt;&gt;"SHORT"),"Wybierz LONG lub SHORT",IF(NOT(ISNUMBER('Trades'!D145)),"Podaj prawidłowy czas otwarcia",IF(OR('Trades'!D145&lt;1,'Trades'!D145&gt;2958465),"Podaj prawidłowy czas otwarcia",IF(NOT(ISNUMBER('Trades'!E145)),"Podaj dodatnią początkową ilość",IF(OR('Trades'!E145&lt;=0,'Trades'!E145&gt;1000000,ROUND('Trades'!E145,8)&lt;&gt;'Trades'!E145),"Podaj dodatnią początkową ilość",IF('Trades'!F145="","Podaj jednostkę ilości",IF(AND('Trades'!I145&lt;&gt;"OPEN",'Trades'!I145&lt;&gt;"CLOSED"),"Wybierz OPEN lub CLOSED",IF(AND('Trades'!J145&lt;&gt;"NET",'Trades'!J145&lt;&gt;"GROSS"),"Wybierz NET lub GROSS",IF(COUNTIFS('Exits'!$B$9:$B$608,'Trades'!A145,'Exits'!$G$9:$G$608,-1)&gt;0,"Sprawdź powiązane wyjścia",IF(D145&gt;'Trades'!E145,"Zamknięta ilość przekracza początkową",IF(AND('Trades'!I145="OPEN",D145='Trades'!E145),"OPEN jest sprzeczne z zerową pozostałą ilością",IF('Trades'!I145="OPEN","",IF(O145=0,"Dodaj wyjście w Exits",IF(D145&lt;&gt;'Trades'!E145,"CLOSED wymaga zamknięcia całej ilości",IF(AND('Trades'!J145="NET",NOT(ISNUMBER('Trades'!L145))),"Podaj uzgodnione netto całej pozycji",IF(AND('Trades'!J145="NET",'Trades'!K145&lt;&gt;"YES"),"Potwierdź netto całej pozycji",IF(IF('Trades'!J145="NET",IF('Trades'!M145="",FALSE,IF(NOT(ISNUMBER('Trades'!M145)),TRUE,OR('Trades'!M145&lt;0,'Trades'!M145&gt;1000000000,ROUND('Trades'!M145,2)&lt;&gt;'Trades'!M145))),FALSE),"Kwoty: do 2 miejsc po przecinku; wartość bezwzględna wpisu ≤ 1 000 000 000.",IF(IF('Trades'!J145="NET",IF('Trades'!N145="",FALSE,IF(NOT(ISNUMBER('Trades'!N145)),TRUE,OR('Trades'!N145&lt;0,'Trades'!N145&gt;1000000000,ROUND('Trades'!N145,2)&lt;&gt;'Trades'!N145))),FALSE),"Kwoty: do 2 miejsc po przecinku; wartość bezwzględna wpisu ≤ 1 000 000 000.",IF(IF('Trades'!J145="NET",IF('Trades'!O145="",FALSE,IF(NOT(ISNUMBER('Trades'!O145)),TRUE,OR(ABS('Trades'!O145)&gt;1000000000,ROUND('Trades'!O145,2)&lt;&gt;'Trades'!O145))),FALSE),"Kwoty: do 2 miejsc po przecinku; wartość bezwzględna wpisu ≤ 1 000 000 000.",IF(AND('Trades'!J145="GROSS",NOT(ISNUMBER('Trades'!M145))),"Podaj prowizję, także zero",IF(AND('Trades'!J145="GROSS",'Trades'!M145&lt;0),"Prowizja nie może być ujemna",IF(AND('Trades'!J145="GROSS",NOT(ISNUMBER('Trades'!N145))),"Podaj pozostałe opłaty, także zero",IF(AND('Trades'!J145="GROSS",'Trades'!N145&lt;0),"Opłaty nie mogą być ujemne",IF(AND('Trades'!J145="GROSS",NOT(ISNUMBER('Trades'!O145))),"Podaj finansowanie ze znakiem, także zero",IF(AND('Trades'!J145="GROSS",NOT(ISNUMBER(F145))),"Podaj P&amp;L brutto każdego wyjścia",IF(IF('Trades'!J145="NET",OR(ABS('Trades'!L145)&gt;1000000000,ROUND('Trades'!L145,2)&lt;&gt;'Trades'!L145),FALSE),"Kwoty: do 2 miejsc po przecinku; wartość bezwzględna wpisu ≤ 1 000 000 000.",IF(IF('Trades'!J145="GROSS",OR(ABS('Trades'!M145)&gt;1000000000,ABS('Trades'!N145)&gt;1000000000,ABS('Trades'!O145)&gt;1000000000,ROUND('Trades'!M145,2)&lt;&gt;'Trades'!M145,ROUND('Trades'!N145,2)&lt;&gt;'Trades'!N145,ROUND('Trades'!O145,2)&lt;&gt;'Trades'!O145),FALSE),"Kwoty: do 2 miejsc po przecinku; wartość bezwzględna wpisu ≤ 1 000 000 000.",IF(AND('Trades'!G145&lt;&gt;"",OR(NOT(ISNUMBER('Trades'!G145)),'Trades'!G145&lt;=0)),"Podaj dodatnią cenę lub pozostaw puste",IF(AND('Trades'!H145&lt;&gt;"",OR(NOT(ISNUMBER('Trades'!H145)),'Trades'!H145&lt;=0)),"Podaj dodatnią cenę lub pozostaw puste","")))))))))))))))))))))))))))))))))))</x:f>
      </x:c>
      <x:c r="D145" s="31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b.d.",ROUND(SUMIFS('Exits'!$I$9:$I$608,'Exits'!$B$9:$B$608,'Trades'!A145),8)))</x:f>
      </x:c>
      <x:c r="E145" s="32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b.d.",IF(OR(O145=0,COUNTIFS('Exits'!$B$9:$B$608,'Trades'!A145,'Exits'!$G$9:$G$608,-1)&gt;0),"b.d.",_xlfn.MAXIFS('Exits'!$C$9:$C$608,'Exits'!$B$9:$B$608,'Trades'!A145))))</x:f>
      </x:c>
      <x:c r="F145" s="30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b.d.",IF(AND(O145&gt;0,SUMIFS('Exits'!$J$9:$J$608,'Exits'!$B$9:$B$608,'Trades'!A145)=O145),ROUND(SUMIFS('Exits'!$F$9:$F$608,'Exits'!$B$9:$B$608,'Trades'!A145),2),"b.d.")))</x:f>
      </x:c>
      <x:c r="G145" s="30" t="str">
        <x:f>IF(P145=0,"",IF(K145&lt;&gt;1,"b.d.",IF('Trades'!J145="NET",'Trades'!L145,ROUND(F145-'Trades'!M145-'Trades'!N145+'Trades'!O145,2))))</x:f>
      </x:c>
      <x:c r="H145" s="31" t="str">
        <x:f>IF(P145=0,"",IF(N145=1,G145/'Trades'!P145,"b.d."))</x:f>
      </x:c>
      <x:c r="I145" s="33" t="str">
        <x:f>IF(P145=0,"",IF(K145&lt;&gt;1,"Pozycja niezamknięta",IF(NOT(ISNUMBER('Trades'!P145)),"Brak lub błędne ryzyko: dodatnie, ≤ 1 000 000 000, do 2 miejsc po przecinku.",IF(OR('Trades'!P145&lt;=0,'Trades'!P145&gt;1000000000,ROUND('Trades'!P145,2)&lt;&gt;'Trades'!P145),"Brak lub błędne ryzyko: dodatnie, ≤ 1 000 000 000, do 2 miejsc po przecinku.",IF(AND('Trades'!Q145&lt;&gt;"PRICE",'Trades'!Q145&lt;&gt;"ALL_IN"),"Wybierz PRICE lub ALL_IN",IF('Trades'!Q145&lt;&gt;'Summary'!$K$4,"Wybrano inną podstawę","Zapisane"))))))</x:f>
      </x:c>
      <x:c r="J145" s="33" t="str">
        <x:f>IF(P145=0,"",IF('Summary'!$H$6="Sprawdź daty filtra","Sprawdź daty filtra",IF(L145=1,"Uwzględniona",IF(K145=1,"Poza okresem","Nieuwzględniona"))))</x:f>
      </x:c>
      <x:c r="K145" s="29" t="n">
        <x:f>IF(P145=0,0,IF('Trades'!I145="UNSUPPORTED",4,IF(C145&lt;&gt;"",3,IF('Trades'!I145="OPEN",2,1))))</x:f>
        <x:v>0</x:v>
      </x:c>
      <x:c r="L145" s="29" t="n">
        <x:f>IF(OR(K145&lt;&gt;1,'Summary'!$H$6="Sprawdź daty filtra"),0,IF(AND(OR('Summary'!$B$6="",E145&gt;='Summary'!$B$6),OR('Summary'!$E$6="",E145&lt;'Summary'!$E$6+1)),1,0))</x:f>
        <x:v>0</x:v>
      </x:c>
      <x:c r="M145" s="29" t="n">
        <x:f>IF(AND(L145=1,N145=1,'Trades'!Q145='Summary'!$K$4),1,0)</x:f>
        <x:v>0</x:v>
      </x:c>
      <x:c r="N145" s="29" t="n">
        <x:f>IF(K145&lt;&gt;1,0,IF(NOT(ISNUMBER('Trades'!P145)),0,IF(AND('Trades'!P145&gt;0,'Trades'!P145&lt;=1000000000,ROUND('Trades'!P145,2)='Trades'!P145,OR('Trades'!Q145="PRICE",'Trades'!Q145="ALL_IN")),1,0)))</x:f>
        <x:v>0</x:v>
      </x:c>
      <x:c r="O145" s="29" t="n">
        <x:f>IF(P145=0,0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0,COUNTIFS('Exits'!$B$9:$B$608,'Trades'!A145,'Exits'!$K$9:$K$608,1)))</x:f>
        <x:v>0</x:v>
      </x:c>
      <x:c r="P145" s="29" t="n">
        <x:f>IF(COUNTA('Trades'!A145:I145,'Trades'!K145:T145)=0,0,1)</x:f>
        <x:v>0</x:v>
      </x:c>
    </x:row>
    <x:row r="146" ht="52" customHeight="1">
      <x:c r="A146" s="29" t="str">
        <x:f>IF(P146=0,"",IF('Trades'!A146="","[Trades "&amp;ROW()&amp;"]",'Trades'!A146))</x:f>
      </x:c>
      <x:c r="B146" s="33" t="str">
        <x:f>IF(K146=0,"",CHOOSE(K146,"Zamknięta","Otwarta","Niepełna / błędna","Nieobsługiwana"))</x:f>
      </x:c>
      <x:c r="C146" s="33" t="str">
        <x:f>IF(P146=0,"",IF('Trades'!I146="UNSUPPORTED","Dobieranie / odwrócenia nie są obsługiwane",IF('Trades'!A146="","Podaj ID transakcji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ID: tekst zaczynający się od A–Z, do 64 znaków; bez *, ?, ~, =, &lt; i &gt;. Przykład: T-001.",IF(COUNTIFS('Trades'!$A$9:$A$208,'Trades'!A146)&lt;&gt;1,"ID transakcji się powtarza",IF('Trades'!B146="","Podaj instrument",IF(AND('Trades'!C146&lt;&gt;"LONG",'Trades'!C146&lt;&gt;"SHORT"),"Wybierz LONG lub SHORT",IF(NOT(ISNUMBER('Trades'!D146)),"Podaj prawidłowy czas otwarcia",IF(OR('Trades'!D146&lt;1,'Trades'!D146&gt;2958465),"Podaj prawidłowy czas otwarcia",IF(NOT(ISNUMBER('Trades'!E146)),"Podaj dodatnią początkową ilość",IF(OR('Trades'!E146&lt;=0,'Trades'!E146&gt;1000000,ROUND('Trades'!E146,8)&lt;&gt;'Trades'!E146),"Podaj dodatnią początkową ilość",IF('Trades'!F146="","Podaj jednostkę ilości",IF(AND('Trades'!I146&lt;&gt;"OPEN",'Trades'!I146&lt;&gt;"CLOSED"),"Wybierz OPEN lub CLOSED",IF(AND('Trades'!J146&lt;&gt;"NET",'Trades'!J146&lt;&gt;"GROSS"),"Wybierz NET lub GROSS",IF(COUNTIFS('Exits'!$B$9:$B$608,'Trades'!A146,'Exits'!$G$9:$G$608,-1)&gt;0,"Sprawdź powiązane wyjścia",IF(D146&gt;'Trades'!E146,"Zamknięta ilość przekracza początkową",IF(AND('Trades'!I146="OPEN",D146='Trades'!E146),"OPEN jest sprzeczne z zerową pozostałą ilością",IF('Trades'!I146="OPEN","",IF(O146=0,"Dodaj wyjście w Exits",IF(D146&lt;&gt;'Trades'!E146,"CLOSED wymaga zamknięcia całej ilości",IF(AND('Trades'!J146="NET",NOT(ISNUMBER('Trades'!L146))),"Podaj uzgodnione netto całej pozycji",IF(AND('Trades'!J146="NET",'Trades'!K146&lt;&gt;"YES"),"Potwierdź netto całej pozycji",IF(IF('Trades'!J146="NET",IF('Trades'!M146="",FALSE,IF(NOT(ISNUMBER('Trades'!M146)),TRUE,OR('Trades'!M146&lt;0,'Trades'!M146&gt;1000000000,ROUND('Trades'!M146,2)&lt;&gt;'Trades'!M146))),FALSE),"Kwoty: do 2 miejsc po przecinku; wartość bezwzględna wpisu ≤ 1 000 000 000.",IF(IF('Trades'!J146="NET",IF('Trades'!N146="",FALSE,IF(NOT(ISNUMBER('Trades'!N146)),TRUE,OR('Trades'!N146&lt;0,'Trades'!N146&gt;1000000000,ROUND('Trades'!N146,2)&lt;&gt;'Trades'!N146))),FALSE),"Kwoty: do 2 miejsc po przecinku; wartość bezwzględna wpisu ≤ 1 000 000 000.",IF(IF('Trades'!J146="NET",IF('Trades'!O146="",FALSE,IF(NOT(ISNUMBER('Trades'!O146)),TRUE,OR(ABS('Trades'!O146)&gt;1000000000,ROUND('Trades'!O146,2)&lt;&gt;'Trades'!O146))),FALSE),"Kwoty: do 2 miejsc po przecinku; wartość bezwzględna wpisu ≤ 1 000 000 000.",IF(AND('Trades'!J146="GROSS",NOT(ISNUMBER('Trades'!M146))),"Podaj prowizję, także zero",IF(AND('Trades'!J146="GROSS",'Trades'!M146&lt;0),"Prowizja nie może być ujemna",IF(AND('Trades'!J146="GROSS",NOT(ISNUMBER('Trades'!N146))),"Podaj pozostałe opłaty, także zero",IF(AND('Trades'!J146="GROSS",'Trades'!N146&lt;0),"Opłaty nie mogą być ujemne",IF(AND('Trades'!J146="GROSS",NOT(ISNUMBER('Trades'!O146))),"Podaj finansowanie ze znakiem, także zero",IF(AND('Trades'!J146="GROSS",NOT(ISNUMBER(F146))),"Podaj P&amp;L brutto każdego wyjścia",IF(IF('Trades'!J146="NET",OR(ABS('Trades'!L146)&gt;1000000000,ROUND('Trades'!L146,2)&lt;&gt;'Trades'!L146),FALSE),"Kwoty: do 2 miejsc po przecinku; wartość bezwzględna wpisu ≤ 1 000 000 000.",IF(IF('Trades'!J146="GROSS",OR(ABS('Trades'!M146)&gt;1000000000,ABS('Trades'!N146)&gt;1000000000,ABS('Trades'!O146)&gt;1000000000,ROUND('Trades'!M146,2)&lt;&gt;'Trades'!M146,ROUND('Trades'!N146,2)&lt;&gt;'Trades'!N146,ROUND('Trades'!O146,2)&lt;&gt;'Trades'!O146),FALSE),"Kwoty: do 2 miejsc po przecinku; wartość bezwzględna wpisu ≤ 1 000 000 000.",IF(AND('Trades'!G146&lt;&gt;"",OR(NOT(ISNUMBER('Trades'!G146)),'Trades'!G146&lt;=0)),"Podaj dodatnią cenę lub pozostaw puste",IF(AND('Trades'!H146&lt;&gt;"",OR(NOT(ISNUMBER('Trades'!H146)),'Trades'!H146&lt;=0)),"Podaj dodatnią cenę lub pozostaw puste","")))))))))))))))))))))))))))))))))))</x:f>
      </x:c>
      <x:c r="D146" s="31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b.d.",ROUND(SUMIFS('Exits'!$I$9:$I$608,'Exits'!$B$9:$B$608,'Trades'!A146),8)))</x:f>
      </x:c>
      <x:c r="E146" s="32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b.d.",IF(OR(O146=0,COUNTIFS('Exits'!$B$9:$B$608,'Trades'!A146,'Exits'!$G$9:$G$608,-1)&gt;0),"b.d.",_xlfn.MAXIFS('Exits'!$C$9:$C$608,'Exits'!$B$9:$B$608,'Trades'!A146))))</x:f>
      </x:c>
      <x:c r="F146" s="30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b.d.",IF(AND(O146&gt;0,SUMIFS('Exits'!$J$9:$J$608,'Exits'!$B$9:$B$608,'Trades'!A146)=O146),ROUND(SUMIFS('Exits'!$F$9:$F$608,'Exits'!$B$9:$B$608,'Trades'!A146),2),"b.d.")))</x:f>
      </x:c>
      <x:c r="G146" s="30" t="str">
        <x:f>IF(P146=0,"",IF(K146&lt;&gt;1,"b.d.",IF('Trades'!J146="NET",'Trades'!L146,ROUND(F146-'Trades'!M146-'Trades'!N146+'Trades'!O146,2))))</x:f>
      </x:c>
      <x:c r="H146" s="31" t="str">
        <x:f>IF(P146=0,"",IF(N146=1,G146/'Trades'!P146,"b.d."))</x:f>
      </x:c>
      <x:c r="I146" s="33" t="str">
        <x:f>IF(P146=0,"",IF(K146&lt;&gt;1,"Pozycja niezamknięta",IF(NOT(ISNUMBER('Trades'!P146)),"Brak lub błędne ryzyko: dodatnie, ≤ 1 000 000 000, do 2 miejsc po przecinku.",IF(OR('Trades'!P146&lt;=0,'Trades'!P146&gt;1000000000,ROUND('Trades'!P146,2)&lt;&gt;'Trades'!P146),"Brak lub błędne ryzyko: dodatnie, ≤ 1 000 000 000, do 2 miejsc po przecinku.",IF(AND('Trades'!Q146&lt;&gt;"PRICE",'Trades'!Q146&lt;&gt;"ALL_IN"),"Wybierz PRICE lub ALL_IN",IF('Trades'!Q146&lt;&gt;'Summary'!$K$4,"Wybrano inną podstawę","Zapisane"))))))</x:f>
      </x:c>
      <x:c r="J146" s="33" t="str">
        <x:f>IF(P146=0,"",IF('Summary'!$H$6="Sprawdź daty filtra","Sprawdź daty filtra",IF(L146=1,"Uwzględniona",IF(K146=1,"Poza okresem","Nieuwzględniona"))))</x:f>
      </x:c>
      <x:c r="K146" s="29" t="n">
        <x:f>IF(P146=0,0,IF('Trades'!I146="UNSUPPORTED",4,IF(C146&lt;&gt;"",3,IF('Trades'!I146="OPEN",2,1))))</x:f>
        <x:v>0</x:v>
      </x:c>
      <x:c r="L146" s="29" t="n">
        <x:f>IF(OR(K146&lt;&gt;1,'Summary'!$H$6="Sprawdź daty filtra"),0,IF(AND(OR('Summary'!$B$6="",E146&gt;='Summary'!$B$6),OR('Summary'!$E$6="",E146&lt;'Summary'!$E$6+1)),1,0))</x:f>
        <x:v>0</x:v>
      </x:c>
      <x:c r="M146" s="29" t="n">
        <x:f>IF(AND(L146=1,N146=1,'Trades'!Q146='Summary'!$K$4),1,0)</x:f>
        <x:v>0</x:v>
      </x:c>
      <x:c r="N146" s="29" t="n">
        <x:f>IF(K146&lt;&gt;1,0,IF(NOT(ISNUMBER('Trades'!P146)),0,IF(AND('Trades'!P146&gt;0,'Trades'!P146&lt;=1000000000,ROUND('Trades'!P146,2)='Trades'!P146,OR('Trades'!Q146="PRICE",'Trades'!Q146="ALL_IN")),1,0)))</x:f>
        <x:v>0</x:v>
      </x:c>
      <x:c r="O146" s="29" t="n">
        <x:f>IF(P146=0,0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0,COUNTIFS('Exits'!$B$9:$B$608,'Trades'!A146,'Exits'!$K$9:$K$608,1)))</x:f>
        <x:v>0</x:v>
      </x:c>
      <x:c r="P146" s="29" t="n">
        <x:f>IF(COUNTA('Trades'!A146:I146,'Trades'!K146:T146)=0,0,1)</x:f>
        <x:v>0</x:v>
      </x:c>
    </x:row>
    <x:row r="147" ht="52" customHeight="1">
      <x:c r="A147" s="29" t="str">
        <x:f>IF(P147=0,"",IF('Trades'!A147="","[Trades "&amp;ROW()&amp;"]",'Trades'!A147))</x:f>
      </x:c>
      <x:c r="B147" s="33" t="str">
        <x:f>IF(K147=0,"",CHOOSE(K147,"Zamknięta","Otwarta","Niepełna / błędna","Nieobsługiwana"))</x:f>
      </x:c>
      <x:c r="C147" s="33" t="str">
        <x:f>IF(P147=0,"",IF('Trades'!I147="UNSUPPORTED","Dobieranie / odwrócenia nie są obsługiwane",IF('Trades'!A147="","Podaj ID transakcji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ID: tekst zaczynający się od A–Z, do 64 znaków; bez *, ?, ~, =, &lt; i &gt;. Przykład: T-001.",IF(COUNTIFS('Trades'!$A$9:$A$208,'Trades'!A147)&lt;&gt;1,"ID transakcji się powtarza",IF('Trades'!B147="","Podaj instrument",IF(AND('Trades'!C147&lt;&gt;"LONG",'Trades'!C147&lt;&gt;"SHORT"),"Wybierz LONG lub SHORT",IF(NOT(ISNUMBER('Trades'!D147)),"Podaj prawidłowy czas otwarcia",IF(OR('Trades'!D147&lt;1,'Trades'!D147&gt;2958465),"Podaj prawidłowy czas otwarcia",IF(NOT(ISNUMBER('Trades'!E147)),"Podaj dodatnią początkową ilość",IF(OR('Trades'!E147&lt;=0,'Trades'!E147&gt;1000000,ROUND('Trades'!E147,8)&lt;&gt;'Trades'!E147),"Podaj dodatnią początkową ilość",IF('Trades'!F147="","Podaj jednostkę ilości",IF(AND('Trades'!I147&lt;&gt;"OPEN",'Trades'!I147&lt;&gt;"CLOSED"),"Wybierz OPEN lub CLOSED",IF(AND('Trades'!J147&lt;&gt;"NET",'Trades'!J147&lt;&gt;"GROSS"),"Wybierz NET lub GROSS",IF(COUNTIFS('Exits'!$B$9:$B$608,'Trades'!A147,'Exits'!$G$9:$G$608,-1)&gt;0,"Sprawdź powiązane wyjścia",IF(D147&gt;'Trades'!E147,"Zamknięta ilość przekracza początkową",IF(AND('Trades'!I147="OPEN",D147='Trades'!E147),"OPEN jest sprzeczne z zerową pozostałą ilością",IF('Trades'!I147="OPEN","",IF(O147=0,"Dodaj wyjście w Exits",IF(D147&lt;&gt;'Trades'!E147,"CLOSED wymaga zamknięcia całej ilości",IF(AND('Trades'!J147="NET",NOT(ISNUMBER('Trades'!L147))),"Podaj uzgodnione netto całej pozycji",IF(AND('Trades'!J147="NET",'Trades'!K147&lt;&gt;"YES"),"Potwierdź netto całej pozycji",IF(IF('Trades'!J147="NET",IF('Trades'!M147="",FALSE,IF(NOT(ISNUMBER('Trades'!M147)),TRUE,OR('Trades'!M147&lt;0,'Trades'!M147&gt;1000000000,ROUND('Trades'!M147,2)&lt;&gt;'Trades'!M147))),FALSE),"Kwoty: do 2 miejsc po przecinku; wartość bezwzględna wpisu ≤ 1 000 000 000.",IF(IF('Trades'!J147="NET",IF('Trades'!N147="",FALSE,IF(NOT(ISNUMBER('Trades'!N147)),TRUE,OR('Trades'!N147&lt;0,'Trades'!N147&gt;1000000000,ROUND('Trades'!N147,2)&lt;&gt;'Trades'!N147))),FALSE),"Kwoty: do 2 miejsc po przecinku; wartość bezwzględna wpisu ≤ 1 000 000 000.",IF(IF('Trades'!J147="NET",IF('Trades'!O147="",FALSE,IF(NOT(ISNUMBER('Trades'!O147)),TRUE,OR(ABS('Trades'!O147)&gt;1000000000,ROUND('Trades'!O147,2)&lt;&gt;'Trades'!O147))),FALSE),"Kwoty: do 2 miejsc po przecinku; wartość bezwzględna wpisu ≤ 1 000 000 000.",IF(AND('Trades'!J147="GROSS",NOT(ISNUMBER('Trades'!M147))),"Podaj prowizję, także zero",IF(AND('Trades'!J147="GROSS",'Trades'!M147&lt;0),"Prowizja nie może być ujemna",IF(AND('Trades'!J147="GROSS",NOT(ISNUMBER('Trades'!N147))),"Podaj pozostałe opłaty, także zero",IF(AND('Trades'!J147="GROSS",'Trades'!N147&lt;0),"Opłaty nie mogą być ujemne",IF(AND('Trades'!J147="GROSS",NOT(ISNUMBER('Trades'!O147))),"Podaj finansowanie ze znakiem, także zero",IF(AND('Trades'!J147="GROSS",NOT(ISNUMBER(F147))),"Podaj P&amp;L brutto każdego wyjścia",IF(IF('Trades'!J147="NET",OR(ABS('Trades'!L147)&gt;1000000000,ROUND('Trades'!L147,2)&lt;&gt;'Trades'!L147),FALSE),"Kwoty: do 2 miejsc po przecinku; wartość bezwzględna wpisu ≤ 1 000 000 000.",IF(IF('Trades'!J147="GROSS",OR(ABS('Trades'!M147)&gt;1000000000,ABS('Trades'!N147)&gt;1000000000,ABS('Trades'!O147)&gt;1000000000,ROUND('Trades'!M147,2)&lt;&gt;'Trades'!M147,ROUND('Trades'!N147,2)&lt;&gt;'Trades'!N147,ROUND('Trades'!O147,2)&lt;&gt;'Trades'!O147),FALSE),"Kwoty: do 2 miejsc po przecinku; wartość bezwzględna wpisu ≤ 1 000 000 000.",IF(AND('Trades'!G147&lt;&gt;"",OR(NOT(ISNUMBER('Trades'!G147)),'Trades'!G147&lt;=0)),"Podaj dodatnią cenę lub pozostaw puste",IF(AND('Trades'!H147&lt;&gt;"",OR(NOT(ISNUMBER('Trades'!H147)),'Trades'!H147&lt;=0)),"Podaj dodatnią cenę lub pozostaw puste","")))))))))))))))))))))))))))))))))))</x:f>
      </x:c>
      <x:c r="D147" s="31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b.d.",ROUND(SUMIFS('Exits'!$I$9:$I$608,'Exits'!$B$9:$B$608,'Trades'!A147),8)))</x:f>
      </x:c>
      <x:c r="E147" s="32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b.d.",IF(OR(O147=0,COUNTIFS('Exits'!$B$9:$B$608,'Trades'!A147,'Exits'!$G$9:$G$608,-1)&gt;0),"b.d.",_xlfn.MAXIFS('Exits'!$C$9:$C$608,'Exits'!$B$9:$B$608,'Trades'!A147))))</x:f>
      </x:c>
      <x:c r="F147" s="30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b.d.",IF(AND(O147&gt;0,SUMIFS('Exits'!$J$9:$J$608,'Exits'!$B$9:$B$608,'Trades'!A147)=O147),ROUND(SUMIFS('Exits'!$F$9:$F$608,'Exits'!$B$9:$B$608,'Trades'!A147),2),"b.d.")))</x:f>
      </x:c>
      <x:c r="G147" s="30" t="str">
        <x:f>IF(P147=0,"",IF(K147&lt;&gt;1,"b.d.",IF('Trades'!J147="NET",'Trades'!L147,ROUND(F147-'Trades'!M147-'Trades'!N147+'Trades'!O147,2))))</x:f>
      </x:c>
      <x:c r="H147" s="31" t="str">
        <x:f>IF(P147=0,"",IF(N147=1,G147/'Trades'!P147,"b.d."))</x:f>
      </x:c>
      <x:c r="I147" s="33" t="str">
        <x:f>IF(P147=0,"",IF(K147&lt;&gt;1,"Pozycja niezamknięta",IF(NOT(ISNUMBER('Trades'!P147)),"Brak lub błędne ryzyko: dodatnie, ≤ 1 000 000 000, do 2 miejsc po przecinku.",IF(OR('Trades'!P147&lt;=0,'Trades'!P147&gt;1000000000,ROUND('Trades'!P147,2)&lt;&gt;'Trades'!P147),"Brak lub błędne ryzyko: dodatnie, ≤ 1 000 000 000, do 2 miejsc po przecinku.",IF(AND('Trades'!Q147&lt;&gt;"PRICE",'Trades'!Q147&lt;&gt;"ALL_IN"),"Wybierz PRICE lub ALL_IN",IF('Trades'!Q147&lt;&gt;'Summary'!$K$4,"Wybrano inną podstawę","Zapisane"))))))</x:f>
      </x:c>
      <x:c r="J147" s="33" t="str">
        <x:f>IF(P147=0,"",IF('Summary'!$H$6="Sprawdź daty filtra","Sprawdź daty filtra",IF(L147=1,"Uwzględniona",IF(K147=1,"Poza okresem","Nieuwzględniona"))))</x:f>
      </x:c>
      <x:c r="K147" s="29" t="n">
        <x:f>IF(P147=0,0,IF('Trades'!I147="UNSUPPORTED",4,IF(C147&lt;&gt;"",3,IF('Trades'!I147="OPEN",2,1))))</x:f>
        <x:v>0</x:v>
      </x:c>
      <x:c r="L147" s="29" t="n">
        <x:f>IF(OR(K147&lt;&gt;1,'Summary'!$H$6="Sprawdź daty filtra"),0,IF(AND(OR('Summary'!$B$6="",E147&gt;='Summary'!$B$6),OR('Summary'!$E$6="",E147&lt;'Summary'!$E$6+1)),1,0))</x:f>
        <x:v>0</x:v>
      </x:c>
      <x:c r="M147" s="29" t="n">
        <x:f>IF(AND(L147=1,N147=1,'Trades'!Q147='Summary'!$K$4),1,0)</x:f>
        <x:v>0</x:v>
      </x:c>
      <x:c r="N147" s="29" t="n">
        <x:f>IF(K147&lt;&gt;1,0,IF(NOT(ISNUMBER('Trades'!P147)),0,IF(AND('Trades'!P147&gt;0,'Trades'!P147&lt;=1000000000,ROUND('Trades'!P147,2)='Trades'!P147,OR('Trades'!Q147="PRICE",'Trades'!Q147="ALL_IN")),1,0)))</x:f>
        <x:v>0</x:v>
      </x:c>
      <x:c r="O147" s="29" t="n">
        <x:f>IF(P147=0,0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0,COUNTIFS('Exits'!$B$9:$B$608,'Trades'!A147,'Exits'!$K$9:$K$608,1)))</x:f>
        <x:v>0</x:v>
      </x:c>
      <x:c r="P147" s="29" t="n">
        <x:f>IF(COUNTA('Trades'!A147:I147,'Trades'!K147:T147)=0,0,1)</x:f>
        <x:v>0</x:v>
      </x:c>
    </x:row>
    <x:row r="148" ht="52" customHeight="1">
      <x:c r="A148" s="29" t="str">
        <x:f>IF(P148=0,"",IF('Trades'!A148="","[Trades "&amp;ROW()&amp;"]",'Trades'!A148))</x:f>
      </x:c>
      <x:c r="B148" s="33" t="str">
        <x:f>IF(K148=0,"",CHOOSE(K148,"Zamknięta","Otwarta","Niepełna / błędna","Nieobsługiwana"))</x:f>
      </x:c>
      <x:c r="C148" s="33" t="str">
        <x:f>IF(P148=0,"",IF('Trades'!I148="UNSUPPORTED","Dobieranie / odwrócenia nie są obsługiwane",IF('Trades'!A148="","Podaj ID transakcji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ID: tekst zaczynający się od A–Z, do 64 znaków; bez *, ?, ~, =, &lt; i &gt;. Przykład: T-001.",IF(COUNTIFS('Trades'!$A$9:$A$208,'Trades'!A148)&lt;&gt;1,"ID transakcji się powtarza",IF('Trades'!B148="","Podaj instrument",IF(AND('Trades'!C148&lt;&gt;"LONG",'Trades'!C148&lt;&gt;"SHORT"),"Wybierz LONG lub SHORT",IF(NOT(ISNUMBER('Trades'!D148)),"Podaj prawidłowy czas otwarcia",IF(OR('Trades'!D148&lt;1,'Trades'!D148&gt;2958465),"Podaj prawidłowy czas otwarcia",IF(NOT(ISNUMBER('Trades'!E148)),"Podaj dodatnią początkową ilość",IF(OR('Trades'!E148&lt;=0,'Trades'!E148&gt;1000000,ROUND('Trades'!E148,8)&lt;&gt;'Trades'!E148),"Podaj dodatnią początkową ilość",IF('Trades'!F148="","Podaj jednostkę ilości",IF(AND('Trades'!I148&lt;&gt;"OPEN",'Trades'!I148&lt;&gt;"CLOSED"),"Wybierz OPEN lub CLOSED",IF(AND('Trades'!J148&lt;&gt;"NET",'Trades'!J148&lt;&gt;"GROSS"),"Wybierz NET lub GROSS",IF(COUNTIFS('Exits'!$B$9:$B$608,'Trades'!A148,'Exits'!$G$9:$G$608,-1)&gt;0,"Sprawdź powiązane wyjścia",IF(D148&gt;'Trades'!E148,"Zamknięta ilość przekracza początkową",IF(AND('Trades'!I148="OPEN",D148='Trades'!E148),"OPEN jest sprzeczne z zerową pozostałą ilością",IF('Trades'!I148="OPEN","",IF(O148=0,"Dodaj wyjście w Exits",IF(D148&lt;&gt;'Trades'!E148,"CLOSED wymaga zamknięcia całej ilości",IF(AND('Trades'!J148="NET",NOT(ISNUMBER('Trades'!L148))),"Podaj uzgodnione netto całej pozycji",IF(AND('Trades'!J148="NET",'Trades'!K148&lt;&gt;"YES"),"Potwierdź netto całej pozycji",IF(IF('Trades'!J148="NET",IF('Trades'!M148="",FALSE,IF(NOT(ISNUMBER('Trades'!M148)),TRUE,OR('Trades'!M148&lt;0,'Trades'!M148&gt;1000000000,ROUND('Trades'!M148,2)&lt;&gt;'Trades'!M148))),FALSE),"Kwoty: do 2 miejsc po przecinku; wartość bezwzględna wpisu ≤ 1 000 000 000.",IF(IF('Trades'!J148="NET",IF('Trades'!N148="",FALSE,IF(NOT(ISNUMBER('Trades'!N148)),TRUE,OR('Trades'!N148&lt;0,'Trades'!N148&gt;1000000000,ROUND('Trades'!N148,2)&lt;&gt;'Trades'!N148))),FALSE),"Kwoty: do 2 miejsc po przecinku; wartość bezwzględna wpisu ≤ 1 000 000 000.",IF(IF('Trades'!J148="NET",IF('Trades'!O148="",FALSE,IF(NOT(ISNUMBER('Trades'!O148)),TRUE,OR(ABS('Trades'!O148)&gt;1000000000,ROUND('Trades'!O148,2)&lt;&gt;'Trades'!O148))),FALSE),"Kwoty: do 2 miejsc po przecinku; wartość bezwzględna wpisu ≤ 1 000 000 000.",IF(AND('Trades'!J148="GROSS",NOT(ISNUMBER('Trades'!M148))),"Podaj prowizję, także zero",IF(AND('Trades'!J148="GROSS",'Trades'!M148&lt;0),"Prowizja nie może być ujemna",IF(AND('Trades'!J148="GROSS",NOT(ISNUMBER('Trades'!N148))),"Podaj pozostałe opłaty, także zero",IF(AND('Trades'!J148="GROSS",'Trades'!N148&lt;0),"Opłaty nie mogą być ujemne",IF(AND('Trades'!J148="GROSS",NOT(ISNUMBER('Trades'!O148))),"Podaj finansowanie ze znakiem, także zero",IF(AND('Trades'!J148="GROSS",NOT(ISNUMBER(F148))),"Podaj P&amp;L brutto każdego wyjścia",IF(IF('Trades'!J148="NET",OR(ABS('Trades'!L148)&gt;1000000000,ROUND('Trades'!L148,2)&lt;&gt;'Trades'!L148),FALSE),"Kwoty: do 2 miejsc po przecinku; wartość bezwzględna wpisu ≤ 1 000 000 000.",IF(IF('Trades'!J148="GROSS",OR(ABS('Trades'!M148)&gt;1000000000,ABS('Trades'!N148)&gt;1000000000,ABS('Trades'!O148)&gt;1000000000,ROUND('Trades'!M148,2)&lt;&gt;'Trades'!M148,ROUND('Trades'!N148,2)&lt;&gt;'Trades'!N148,ROUND('Trades'!O148,2)&lt;&gt;'Trades'!O148),FALSE),"Kwoty: do 2 miejsc po przecinku; wartość bezwzględna wpisu ≤ 1 000 000 000.",IF(AND('Trades'!G148&lt;&gt;"",OR(NOT(ISNUMBER('Trades'!G148)),'Trades'!G148&lt;=0)),"Podaj dodatnią cenę lub pozostaw puste",IF(AND('Trades'!H148&lt;&gt;"",OR(NOT(ISNUMBER('Trades'!H148)),'Trades'!H148&lt;=0)),"Podaj dodatnią cenę lub pozostaw puste","")))))))))))))))))))))))))))))))))))</x:f>
      </x:c>
      <x:c r="D148" s="31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b.d.",ROUND(SUMIFS('Exits'!$I$9:$I$608,'Exits'!$B$9:$B$608,'Trades'!A148),8)))</x:f>
      </x:c>
      <x:c r="E148" s="32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b.d.",IF(OR(O148=0,COUNTIFS('Exits'!$B$9:$B$608,'Trades'!A148,'Exits'!$G$9:$G$608,-1)&gt;0),"b.d.",_xlfn.MAXIFS('Exits'!$C$9:$C$608,'Exits'!$B$9:$B$608,'Trades'!A148))))</x:f>
      </x:c>
      <x:c r="F148" s="30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b.d.",IF(AND(O148&gt;0,SUMIFS('Exits'!$J$9:$J$608,'Exits'!$B$9:$B$608,'Trades'!A148)=O148),ROUND(SUMIFS('Exits'!$F$9:$F$608,'Exits'!$B$9:$B$608,'Trades'!A148),2),"b.d.")))</x:f>
      </x:c>
      <x:c r="G148" s="30" t="str">
        <x:f>IF(P148=0,"",IF(K148&lt;&gt;1,"b.d.",IF('Trades'!J148="NET",'Trades'!L148,ROUND(F148-'Trades'!M148-'Trades'!N148+'Trades'!O148,2))))</x:f>
      </x:c>
      <x:c r="H148" s="31" t="str">
        <x:f>IF(P148=0,"",IF(N148=1,G148/'Trades'!P148,"b.d."))</x:f>
      </x:c>
      <x:c r="I148" s="33" t="str">
        <x:f>IF(P148=0,"",IF(K148&lt;&gt;1,"Pozycja niezamknięta",IF(NOT(ISNUMBER('Trades'!P148)),"Brak lub błędne ryzyko: dodatnie, ≤ 1 000 000 000, do 2 miejsc po przecinku.",IF(OR('Trades'!P148&lt;=0,'Trades'!P148&gt;1000000000,ROUND('Trades'!P148,2)&lt;&gt;'Trades'!P148),"Brak lub błędne ryzyko: dodatnie, ≤ 1 000 000 000, do 2 miejsc po przecinku.",IF(AND('Trades'!Q148&lt;&gt;"PRICE",'Trades'!Q148&lt;&gt;"ALL_IN"),"Wybierz PRICE lub ALL_IN",IF('Trades'!Q148&lt;&gt;'Summary'!$K$4,"Wybrano inną podstawę","Zapisane"))))))</x:f>
      </x:c>
      <x:c r="J148" s="33" t="str">
        <x:f>IF(P148=0,"",IF('Summary'!$H$6="Sprawdź daty filtra","Sprawdź daty filtra",IF(L148=1,"Uwzględniona",IF(K148=1,"Poza okresem","Nieuwzględniona"))))</x:f>
      </x:c>
      <x:c r="K148" s="29" t="n">
        <x:f>IF(P148=0,0,IF('Trades'!I148="UNSUPPORTED",4,IF(C148&lt;&gt;"",3,IF('Trades'!I148="OPEN",2,1))))</x:f>
        <x:v>0</x:v>
      </x:c>
      <x:c r="L148" s="29" t="n">
        <x:f>IF(OR(K148&lt;&gt;1,'Summary'!$H$6="Sprawdź daty filtra"),0,IF(AND(OR('Summary'!$B$6="",E148&gt;='Summary'!$B$6),OR('Summary'!$E$6="",E148&lt;'Summary'!$E$6+1)),1,0))</x:f>
        <x:v>0</x:v>
      </x:c>
      <x:c r="M148" s="29" t="n">
        <x:f>IF(AND(L148=1,N148=1,'Trades'!Q148='Summary'!$K$4),1,0)</x:f>
        <x:v>0</x:v>
      </x:c>
      <x:c r="N148" s="29" t="n">
        <x:f>IF(K148&lt;&gt;1,0,IF(NOT(ISNUMBER('Trades'!P148)),0,IF(AND('Trades'!P148&gt;0,'Trades'!P148&lt;=1000000000,ROUND('Trades'!P148,2)='Trades'!P148,OR('Trades'!Q148="PRICE",'Trades'!Q148="ALL_IN")),1,0)))</x:f>
        <x:v>0</x:v>
      </x:c>
      <x:c r="O148" s="29" t="n">
        <x:f>IF(P148=0,0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0,COUNTIFS('Exits'!$B$9:$B$608,'Trades'!A148,'Exits'!$K$9:$K$608,1)))</x:f>
        <x:v>0</x:v>
      </x:c>
      <x:c r="P148" s="29" t="n">
        <x:f>IF(COUNTA('Trades'!A148:I148,'Trades'!K148:T148)=0,0,1)</x:f>
        <x:v>0</x:v>
      </x:c>
    </x:row>
    <x:row r="149" ht="52" customHeight="1">
      <x:c r="A149" s="29" t="str">
        <x:f>IF(P149=0,"",IF('Trades'!A149="","[Trades "&amp;ROW()&amp;"]",'Trades'!A149))</x:f>
      </x:c>
      <x:c r="B149" s="33" t="str">
        <x:f>IF(K149=0,"",CHOOSE(K149,"Zamknięta","Otwarta","Niepełna / błędna","Nieobsługiwana"))</x:f>
      </x:c>
      <x:c r="C149" s="33" t="str">
        <x:f>IF(P149=0,"",IF('Trades'!I149="UNSUPPORTED","Dobieranie / odwrócenia nie są obsługiwane",IF('Trades'!A149="","Podaj ID transakcji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ID: tekst zaczynający się od A–Z, do 64 znaków; bez *, ?, ~, =, &lt; i &gt;. Przykład: T-001.",IF(COUNTIFS('Trades'!$A$9:$A$208,'Trades'!A149)&lt;&gt;1,"ID transakcji się powtarza",IF('Trades'!B149="","Podaj instrument",IF(AND('Trades'!C149&lt;&gt;"LONG",'Trades'!C149&lt;&gt;"SHORT"),"Wybierz LONG lub SHORT",IF(NOT(ISNUMBER('Trades'!D149)),"Podaj prawidłowy czas otwarcia",IF(OR('Trades'!D149&lt;1,'Trades'!D149&gt;2958465),"Podaj prawidłowy czas otwarcia",IF(NOT(ISNUMBER('Trades'!E149)),"Podaj dodatnią początkową ilość",IF(OR('Trades'!E149&lt;=0,'Trades'!E149&gt;1000000,ROUND('Trades'!E149,8)&lt;&gt;'Trades'!E149),"Podaj dodatnią początkową ilość",IF('Trades'!F149="","Podaj jednostkę ilości",IF(AND('Trades'!I149&lt;&gt;"OPEN",'Trades'!I149&lt;&gt;"CLOSED"),"Wybierz OPEN lub CLOSED",IF(AND('Trades'!J149&lt;&gt;"NET",'Trades'!J149&lt;&gt;"GROSS"),"Wybierz NET lub GROSS",IF(COUNTIFS('Exits'!$B$9:$B$608,'Trades'!A149,'Exits'!$G$9:$G$608,-1)&gt;0,"Sprawdź powiązane wyjścia",IF(D149&gt;'Trades'!E149,"Zamknięta ilość przekracza początkową",IF(AND('Trades'!I149="OPEN",D149='Trades'!E149),"OPEN jest sprzeczne z zerową pozostałą ilością",IF('Trades'!I149="OPEN","",IF(O149=0,"Dodaj wyjście w Exits",IF(D149&lt;&gt;'Trades'!E149,"CLOSED wymaga zamknięcia całej ilości",IF(AND('Trades'!J149="NET",NOT(ISNUMBER('Trades'!L149))),"Podaj uzgodnione netto całej pozycji",IF(AND('Trades'!J149="NET",'Trades'!K149&lt;&gt;"YES"),"Potwierdź netto całej pozycji",IF(IF('Trades'!J149="NET",IF('Trades'!M149="",FALSE,IF(NOT(ISNUMBER('Trades'!M149)),TRUE,OR('Trades'!M149&lt;0,'Trades'!M149&gt;1000000000,ROUND('Trades'!M149,2)&lt;&gt;'Trades'!M149))),FALSE),"Kwoty: do 2 miejsc po przecinku; wartość bezwzględna wpisu ≤ 1 000 000 000.",IF(IF('Trades'!J149="NET",IF('Trades'!N149="",FALSE,IF(NOT(ISNUMBER('Trades'!N149)),TRUE,OR('Trades'!N149&lt;0,'Trades'!N149&gt;1000000000,ROUND('Trades'!N149,2)&lt;&gt;'Trades'!N149))),FALSE),"Kwoty: do 2 miejsc po przecinku; wartość bezwzględna wpisu ≤ 1 000 000 000.",IF(IF('Trades'!J149="NET",IF('Trades'!O149="",FALSE,IF(NOT(ISNUMBER('Trades'!O149)),TRUE,OR(ABS('Trades'!O149)&gt;1000000000,ROUND('Trades'!O149,2)&lt;&gt;'Trades'!O149))),FALSE),"Kwoty: do 2 miejsc po przecinku; wartość bezwzględna wpisu ≤ 1 000 000 000.",IF(AND('Trades'!J149="GROSS",NOT(ISNUMBER('Trades'!M149))),"Podaj prowizję, także zero",IF(AND('Trades'!J149="GROSS",'Trades'!M149&lt;0),"Prowizja nie może być ujemna",IF(AND('Trades'!J149="GROSS",NOT(ISNUMBER('Trades'!N149))),"Podaj pozostałe opłaty, także zero",IF(AND('Trades'!J149="GROSS",'Trades'!N149&lt;0),"Opłaty nie mogą być ujemne",IF(AND('Trades'!J149="GROSS",NOT(ISNUMBER('Trades'!O149))),"Podaj finansowanie ze znakiem, także zero",IF(AND('Trades'!J149="GROSS",NOT(ISNUMBER(F149))),"Podaj P&amp;L brutto każdego wyjścia",IF(IF('Trades'!J149="NET",OR(ABS('Trades'!L149)&gt;1000000000,ROUND('Trades'!L149,2)&lt;&gt;'Trades'!L149),FALSE),"Kwoty: do 2 miejsc po przecinku; wartość bezwzględna wpisu ≤ 1 000 000 000.",IF(IF('Trades'!J149="GROSS",OR(ABS('Trades'!M149)&gt;1000000000,ABS('Trades'!N149)&gt;1000000000,ABS('Trades'!O149)&gt;1000000000,ROUND('Trades'!M149,2)&lt;&gt;'Trades'!M149,ROUND('Trades'!N149,2)&lt;&gt;'Trades'!N149,ROUND('Trades'!O149,2)&lt;&gt;'Trades'!O149),FALSE),"Kwoty: do 2 miejsc po przecinku; wartość bezwzględna wpisu ≤ 1 000 000 000.",IF(AND('Trades'!G149&lt;&gt;"",OR(NOT(ISNUMBER('Trades'!G149)),'Trades'!G149&lt;=0)),"Podaj dodatnią cenę lub pozostaw puste",IF(AND('Trades'!H149&lt;&gt;"",OR(NOT(ISNUMBER('Trades'!H149)),'Trades'!H149&lt;=0)),"Podaj dodatnią cenę lub pozostaw puste","")))))))))))))))))))))))))))))))))))</x:f>
      </x:c>
      <x:c r="D149" s="31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b.d.",ROUND(SUMIFS('Exits'!$I$9:$I$608,'Exits'!$B$9:$B$608,'Trades'!A149),8)))</x:f>
      </x:c>
      <x:c r="E149" s="32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b.d.",IF(OR(O149=0,COUNTIFS('Exits'!$B$9:$B$608,'Trades'!A149,'Exits'!$G$9:$G$608,-1)&gt;0),"b.d.",_xlfn.MAXIFS('Exits'!$C$9:$C$608,'Exits'!$B$9:$B$608,'Trades'!A149))))</x:f>
      </x:c>
      <x:c r="F149" s="30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b.d.",IF(AND(O149&gt;0,SUMIFS('Exits'!$J$9:$J$608,'Exits'!$B$9:$B$608,'Trades'!A149)=O149),ROUND(SUMIFS('Exits'!$F$9:$F$608,'Exits'!$B$9:$B$608,'Trades'!A149),2),"b.d.")))</x:f>
      </x:c>
      <x:c r="G149" s="30" t="str">
        <x:f>IF(P149=0,"",IF(K149&lt;&gt;1,"b.d.",IF('Trades'!J149="NET",'Trades'!L149,ROUND(F149-'Trades'!M149-'Trades'!N149+'Trades'!O149,2))))</x:f>
      </x:c>
      <x:c r="H149" s="31" t="str">
        <x:f>IF(P149=0,"",IF(N149=1,G149/'Trades'!P149,"b.d."))</x:f>
      </x:c>
      <x:c r="I149" s="33" t="str">
        <x:f>IF(P149=0,"",IF(K149&lt;&gt;1,"Pozycja niezamknięta",IF(NOT(ISNUMBER('Trades'!P149)),"Brak lub błędne ryzyko: dodatnie, ≤ 1 000 000 000, do 2 miejsc po przecinku.",IF(OR('Trades'!P149&lt;=0,'Trades'!P149&gt;1000000000,ROUND('Trades'!P149,2)&lt;&gt;'Trades'!P149),"Brak lub błędne ryzyko: dodatnie, ≤ 1 000 000 000, do 2 miejsc po przecinku.",IF(AND('Trades'!Q149&lt;&gt;"PRICE",'Trades'!Q149&lt;&gt;"ALL_IN"),"Wybierz PRICE lub ALL_IN",IF('Trades'!Q149&lt;&gt;'Summary'!$K$4,"Wybrano inną podstawę","Zapisane"))))))</x:f>
      </x:c>
      <x:c r="J149" s="33" t="str">
        <x:f>IF(P149=0,"",IF('Summary'!$H$6="Sprawdź daty filtra","Sprawdź daty filtra",IF(L149=1,"Uwzględniona",IF(K149=1,"Poza okresem","Nieuwzględniona"))))</x:f>
      </x:c>
      <x:c r="K149" s="29" t="n">
        <x:f>IF(P149=0,0,IF('Trades'!I149="UNSUPPORTED",4,IF(C149&lt;&gt;"",3,IF('Trades'!I149="OPEN",2,1))))</x:f>
        <x:v>0</x:v>
      </x:c>
      <x:c r="L149" s="29" t="n">
        <x:f>IF(OR(K149&lt;&gt;1,'Summary'!$H$6="Sprawdź daty filtra"),0,IF(AND(OR('Summary'!$B$6="",E149&gt;='Summary'!$B$6),OR('Summary'!$E$6="",E149&lt;'Summary'!$E$6+1)),1,0))</x:f>
        <x:v>0</x:v>
      </x:c>
      <x:c r="M149" s="29" t="n">
        <x:f>IF(AND(L149=1,N149=1,'Trades'!Q149='Summary'!$K$4),1,0)</x:f>
        <x:v>0</x:v>
      </x:c>
      <x:c r="N149" s="29" t="n">
        <x:f>IF(K149&lt;&gt;1,0,IF(NOT(ISNUMBER('Trades'!P149)),0,IF(AND('Trades'!P149&gt;0,'Trades'!P149&lt;=1000000000,ROUND('Trades'!P149,2)='Trades'!P149,OR('Trades'!Q149="PRICE",'Trades'!Q149="ALL_IN")),1,0)))</x:f>
        <x:v>0</x:v>
      </x:c>
      <x:c r="O149" s="29" t="n">
        <x:f>IF(P149=0,0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0,COUNTIFS('Exits'!$B$9:$B$608,'Trades'!A149,'Exits'!$K$9:$K$608,1)))</x:f>
        <x:v>0</x:v>
      </x:c>
      <x:c r="P149" s="29" t="n">
        <x:f>IF(COUNTA('Trades'!A149:I149,'Trades'!K149:T149)=0,0,1)</x:f>
        <x:v>0</x:v>
      </x:c>
    </x:row>
    <x:row r="150" ht="52" customHeight="1">
      <x:c r="A150" s="29" t="str">
        <x:f>IF(P150=0,"",IF('Trades'!A150="","[Trades "&amp;ROW()&amp;"]",'Trades'!A150))</x:f>
      </x:c>
      <x:c r="B150" s="33" t="str">
        <x:f>IF(K150=0,"",CHOOSE(K150,"Zamknięta","Otwarta","Niepełna / błędna","Nieobsługiwana"))</x:f>
      </x:c>
      <x:c r="C150" s="33" t="str">
        <x:f>IF(P150=0,"",IF('Trades'!I150="UNSUPPORTED","Dobieranie / odwrócenia nie są obsługiwane",IF('Trades'!A150="","Podaj ID transakcji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ID: tekst zaczynający się od A–Z, do 64 znaków; bez *, ?, ~, =, &lt; i &gt;. Przykład: T-001.",IF(COUNTIFS('Trades'!$A$9:$A$208,'Trades'!A150)&lt;&gt;1,"ID transakcji się powtarza",IF('Trades'!B150="","Podaj instrument",IF(AND('Trades'!C150&lt;&gt;"LONG",'Trades'!C150&lt;&gt;"SHORT"),"Wybierz LONG lub SHORT",IF(NOT(ISNUMBER('Trades'!D150)),"Podaj prawidłowy czas otwarcia",IF(OR('Trades'!D150&lt;1,'Trades'!D150&gt;2958465),"Podaj prawidłowy czas otwarcia",IF(NOT(ISNUMBER('Trades'!E150)),"Podaj dodatnią początkową ilość",IF(OR('Trades'!E150&lt;=0,'Trades'!E150&gt;1000000,ROUND('Trades'!E150,8)&lt;&gt;'Trades'!E150),"Podaj dodatnią początkową ilość",IF('Trades'!F150="","Podaj jednostkę ilości",IF(AND('Trades'!I150&lt;&gt;"OPEN",'Trades'!I150&lt;&gt;"CLOSED"),"Wybierz OPEN lub CLOSED",IF(AND('Trades'!J150&lt;&gt;"NET",'Trades'!J150&lt;&gt;"GROSS"),"Wybierz NET lub GROSS",IF(COUNTIFS('Exits'!$B$9:$B$608,'Trades'!A150,'Exits'!$G$9:$G$608,-1)&gt;0,"Sprawdź powiązane wyjścia",IF(D150&gt;'Trades'!E150,"Zamknięta ilość przekracza początkową",IF(AND('Trades'!I150="OPEN",D150='Trades'!E150),"OPEN jest sprzeczne z zerową pozostałą ilością",IF('Trades'!I150="OPEN","",IF(O150=0,"Dodaj wyjście w Exits",IF(D150&lt;&gt;'Trades'!E150,"CLOSED wymaga zamknięcia całej ilości",IF(AND('Trades'!J150="NET",NOT(ISNUMBER('Trades'!L150))),"Podaj uzgodnione netto całej pozycji",IF(AND('Trades'!J150="NET",'Trades'!K150&lt;&gt;"YES"),"Potwierdź netto całej pozycji",IF(IF('Trades'!J150="NET",IF('Trades'!M150="",FALSE,IF(NOT(ISNUMBER('Trades'!M150)),TRUE,OR('Trades'!M150&lt;0,'Trades'!M150&gt;1000000000,ROUND('Trades'!M150,2)&lt;&gt;'Trades'!M150))),FALSE),"Kwoty: do 2 miejsc po przecinku; wartość bezwzględna wpisu ≤ 1 000 000 000.",IF(IF('Trades'!J150="NET",IF('Trades'!N150="",FALSE,IF(NOT(ISNUMBER('Trades'!N150)),TRUE,OR('Trades'!N150&lt;0,'Trades'!N150&gt;1000000000,ROUND('Trades'!N150,2)&lt;&gt;'Trades'!N150))),FALSE),"Kwoty: do 2 miejsc po przecinku; wartość bezwzględna wpisu ≤ 1 000 000 000.",IF(IF('Trades'!J150="NET",IF('Trades'!O150="",FALSE,IF(NOT(ISNUMBER('Trades'!O150)),TRUE,OR(ABS('Trades'!O150)&gt;1000000000,ROUND('Trades'!O150,2)&lt;&gt;'Trades'!O150))),FALSE),"Kwoty: do 2 miejsc po przecinku; wartość bezwzględna wpisu ≤ 1 000 000 000.",IF(AND('Trades'!J150="GROSS",NOT(ISNUMBER('Trades'!M150))),"Podaj prowizję, także zero",IF(AND('Trades'!J150="GROSS",'Trades'!M150&lt;0),"Prowizja nie może być ujemna",IF(AND('Trades'!J150="GROSS",NOT(ISNUMBER('Trades'!N150))),"Podaj pozostałe opłaty, także zero",IF(AND('Trades'!J150="GROSS",'Trades'!N150&lt;0),"Opłaty nie mogą być ujemne",IF(AND('Trades'!J150="GROSS",NOT(ISNUMBER('Trades'!O150))),"Podaj finansowanie ze znakiem, także zero",IF(AND('Trades'!J150="GROSS",NOT(ISNUMBER(F150))),"Podaj P&amp;L brutto każdego wyjścia",IF(IF('Trades'!J150="NET",OR(ABS('Trades'!L150)&gt;1000000000,ROUND('Trades'!L150,2)&lt;&gt;'Trades'!L150),FALSE),"Kwoty: do 2 miejsc po przecinku; wartość bezwzględna wpisu ≤ 1 000 000 000.",IF(IF('Trades'!J150="GROSS",OR(ABS('Trades'!M150)&gt;1000000000,ABS('Trades'!N150)&gt;1000000000,ABS('Trades'!O150)&gt;1000000000,ROUND('Trades'!M150,2)&lt;&gt;'Trades'!M150,ROUND('Trades'!N150,2)&lt;&gt;'Trades'!N150,ROUND('Trades'!O150,2)&lt;&gt;'Trades'!O150),FALSE),"Kwoty: do 2 miejsc po przecinku; wartość bezwzględna wpisu ≤ 1 000 000 000.",IF(AND('Trades'!G150&lt;&gt;"",OR(NOT(ISNUMBER('Trades'!G150)),'Trades'!G150&lt;=0)),"Podaj dodatnią cenę lub pozostaw puste",IF(AND('Trades'!H150&lt;&gt;"",OR(NOT(ISNUMBER('Trades'!H150)),'Trades'!H150&lt;=0)),"Podaj dodatnią cenę lub pozostaw puste","")))))))))))))))))))))))))))))))))))</x:f>
      </x:c>
      <x:c r="D150" s="31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b.d.",ROUND(SUMIFS('Exits'!$I$9:$I$608,'Exits'!$B$9:$B$608,'Trades'!A150),8)))</x:f>
      </x:c>
      <x:c r="E150" s="32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b.d.",IF(OR(O150=0,COUNTIFS('Exits'!$B$9:$B$608,'Trades'!A150,'Exits'!$G$9:$G$608,-1)&gt;0),"b.d.",_xlfn.MAXIFS('Exits'!$C$9:$C$608,'Exits'!$B$9:$B$608,'Trades'!A150))))</x:f>
      </x:c>
      <x:c r="F150" s="30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b.d.",IF(AND(O150&gt;0,SUMIFS('Exits'!$J$9:$J$608,'Exits'!$B$9:$B$608,'Trades'!A150)=O150),ROUND(SUMIFS('Exits'!$F$9:$F$608,'Exits'!$B$9:$B$608,'Trades'!A150),2),"b.d.")))</x:f>
      </x:c>
      <x:c r="G150" s="30" t="str">
        <x:f>IF(P150=0,"",IF(K150&lt;&gt;1,"b.d.",IF('Trades'!J150="NET",'Trades'!L150,ROUND(F150-'Trades'!M150-'Trades'!N150+'Trades'!O150,2))))</x:f>
      </x:c>
      <x:c r="H150" s="31" t="str">
        <x:f>IF(P150=0,"",IF(N150=1,G150/'Trades'!P150,"b.d."))</x:f>
      </x:c>
      <x:c r="I150" s="33" t="str">
        <x:f>IF(P150=0,"",IF(K150&lt;&gt;1,"Pozycja niezamknięta",IF(NOT(ISNUMBER('Trades'!P150)),"Brak lub błędne ryzyko: dodatnie, ≤ 1 000 000 000, do 2 miejsc po przecinku.",IF(OR('Trades'!P150&lt;=0,'Trades'!P150&gt;1000000000,ROUND('Trades'!P150,2)&lt;&gt;'Trades'!P150),"Brak lub błędne ryzyko: dodatnie, ≤ 1 000 000 000, do 2 miejsc po przecinku.",IF(AND('Trades'!Q150&lt;&gt;"PRICE",'Trades'!Q150&lt;&gt;"ALL_IN"),"Wybierz PRICE lub ALL_IN",IF('Trades'!Q150&lt;&gt;'Summary'!$K$4,"Wybrano inną podstawę","Zapisane"))))))</x:f>
      </x:c>
      <x:c r="J150" s="33" t="str">
        <x:f>IF(P150=0,"",IF('Summary'!$H$6="Sprawdź daty filtra","Sprawdź daty filtra",IF(L150=1,"Uwzględniona",IF(K150=1,"Poza okresem","Nieuwzględniona"))))</x:f>
      </x:c>
      <x:c r="K150" s="29" t="n">
        <x:f>IF(P150=0,0,IF('Trades'!I150="UNSUPPORTED",4,IF(C150&lt;&gt;"",3,IF('Trades'!I150="OPEN",2,1))))</x:f>
        <x:v>0</x:v>
      </x:c>
      <x:c r="L150" s="29" t="n">
        <x:f>IF(OR(K150&lt;&gt;1,'Summary'!$H$6="Sprawdź daty filtra"),0,IF(AND(OR('Summary'!$B$6="",E150&gt;='Summary'!$B$6),OR('Summary'!$E$6="",E150&lt;'Summary'!$E$6+1)),1,0))</x:f>
        <x:v>0</x:v>
      </x:c>
      <x:c r="M150" s="29" t="n">
        <x:f>IF(AND(L150=1,N150=1,'Trades'!Q150='Summary'!$K$4),1,0)</x:f>
        <x:v>0</x:v>
      </x:c>
      <x:c r="N150" s="29" t="n">
        <x:f>IF(K150&lt;&gt;1,0,IF(NOT(ISNUMBER('Trades'!P150)),0,IF(AND('Trades'!P150&gt;0,'Trades'!P150&lt;=1000000000,ROUND('Trades'!P150,2)='Trades'!P150,OR('Trades'!Q150="PRICE",'Trades'!Q150="ALL_IN")),1,0)))</x:f>
        <x:v>0</x:v>
      </x:c>
      <x:c r="O150" s="29" t="n">
        <x:f>IF(P150=0,0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0,COUNTIFS('Exits'!$B$9:$B$608,'Trades'!A150,'Exits'!$K$9:$K$608,1)))</x:f>
        <x:v>0</x:v>
      </x:c>
      <x:c r="P150" s="29" t="n">
        <x:f>IF(COUNTA('Trades'!A150:I150,'Trades'!K150:T150)=0,0,1)</x:f>
        <x:v>0</x:v>
      </x:c>
    </x:row>
    <x:row r="151" ht="52" customHeight="1">
      <x:c r="A151" s="29" t="str">
        <x:f>IF(P151=0,"",IF('Trades'!A151="","[Trades "&amp;ROW()&amp;"]",'Trades'!A151))</x:f>
      </x:c>
      <x:c r="B151" s="33" t="str">
        <x:f>IF(K151=0,"",CHOOSE(K151,"Zamknięta","Otwarta","Niepełna / błędna","Nieobsługiwana"))</x:f>
      </x:c>
      <x:c r="C151" s="33" t="str">
        <x:f>IF(P151=0,"",IF('Trades'!I151="UNSUPPORTED","Dobieranie / odwrócenia nie są obsługiwane",IF('Trades'!A151="","Podaj ID transakcji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ID: tekst zaczynający się od A–Z, do 64 znaków; bez *, ?, ~, =, &lt; i &gt;. Przykład: T-001.",IF(COUNTIFS('Trades'!$A$9:$A$208,'Trades'!A151)&lt;&gt;1,"ID transakcji się powtarza",IF('Trades'!B151="","Podaj instrument",IF(AND('Trades'!C151&lt;&gt;"LONG",'Trades'!C151&lt;&gt;"SHORT"),"Wybierz LONG lub SHORT",IF(NOT(ISNUMBER('Trades'!D151)),"Podaj prawidłowy czas otwarcia",IF(OR('Trades'!D151&lt;1,'Trades'!D151&gt;2958465),"Podaj prawidłowy czas otwarcia",IF(NOT(ISNUMBER('Trades'!E151)),"Podaj dodatnią początkową ilość",IF(OR('Trades'!E151&lt;=0,'Trades'!E151&gt;1000000,ROUND('Trades'!E151,8)&lt;&gt;'Trades'!E151),"Podaj dodatnią początkową ilość",IF('Trades'!F151="","Podaj jednostkę ilości",IF(AND('Trades'!I151&lt;&gt;"OPEN",'Trades'!I151&lt;&gt;"CLOSED"),"Wybierz OPEN lub CLOSED",IF(AND('Trades'!J151&lt;&gt;"NET",'Trades'!J151&lt;&gt;"GROSS"),"Wybierz NET lub GROSS",IF(COUNTIFS('Exits'!$B$9:$B$608,'Trades'!A151,'Exits'!$G$9:$G$608,-1)&gt;0,"Sprawdź powiązane wyjścia",IF(D151&gt;'Trades'!E151,"Zamknięta ilość przekracza początkową",IF(AND('Trades'!I151="OPEN",D151='Trades'!E151),"OPEN jest sprzeczne z zerową pozostałą ilością",IF('Trades'!I151="OPEN","",IF(O151=0,"Dodaj wyjście w Exits",IF(D151&lt;&gt;'Trades'!E151,"CLOSED wymaga zamknięcia całej ilości",IF(AND('Trades'!J151="NET",NOT(ISNUMBER('Trades'!L151))),"Podaj uzgodnione netto całej pozycji",IF(AND('Trades'!J151="NET",'Trades'!K151&lt;&gt;"YES"),"Potwierdź netto całej pozycji",IF(IF('Trades'!J151="NET",IF('Trades'!M151="",FALSE,IF(NOT(ISNUMBER('Trades'!M151)),TRUE,OR('Trades'!M151&lt;0,'Trades'!M151&gt;1000000000,ROUND('Trades'!M151,2)&lt;&gt;'Trades'!M151))),FALSE),"Kwoty: do 2 miejsc po przecinku; wartość bezwzględna wpisu ≤ 1 000 000 000.",IF(IF('Trades'!J151="NET",IF('Trades'!N151="",FALSE,IF(NOT(ISNUMBER('Trades'!N151)),TRUE,OR('Trades'!N151&lt;0,'Trades'!N151&gt;1000000000,ROUND('Trades'!N151,2)&lt;&gt;'Trades'!N151))),FALSE),"Kwoty: do 2 miejsc po przecinku; wartość bezwzględna wpisu ≤ 1 000 000 000.",IF(IF('Trades'!J151="NET",IF('Trades'!O151="",FALSE,IF(NOT(ISNUMBER('Trades'!O151)),TRUE,OR(ABS('Trades'!O151)&gt;1000000000,ROUND('Trades'!O151,2)&lt;&gt;'Trades'!O151))),FALSE),"Kwoty: do 2 miejsc po przecinku; wartość bezwzględna wpisu ≤ 1 000 000 000.",IF(AND('Trades'!J151="GROSS",NOT(ISNUMBER('Trades'!M151))),"Podaj prowizję, także zero",IF(AND('Trades'!J151="GROSS",'Trades'!M151&lt;0),"Prowizja nie może być ujemna",IF(AND('Trades'!J151="GROSS",NOT(ISNUMBER('Trades'!N151))),"Podaj pozostałe opłaty, także zero",IF(AND('Trades'!J151="GROSS",'Trades'!N151&lt;0),"Opłaty nie mogą być ujemne",IF(AND('Trades'!J151="GROSS",NOT(ISNUMBER('Trades'!O151))),"Podaj finansowanie ze znakiem, także zero",IF(AND('Trades'!J151="GROSS",NOT(ISNUMBER(F151))),"Podaj P&amp;L brutto każdego wyjścia",IF(IF('Trades'!J151="NET",OR(ABS('Trades'!L151)&gt;1000000000,ROUND('Trades'!L151,2)&lt;&gt;'Trades'!L151),FALSE),"Kwoty: do 2 miejsc po przecinku; wartość bezwzględna wpisu ≤ 1 000 000 000.",IF(IF('Trades'!J151="GROSS",OR(ABS('Trades'!M151)&gt;1000000000,ABS('Trades'!N151)&gt;1000000000,ABS('Trades'!O151)&gt;1000000000,ROUND('Trades'!M151,2)&lt;&gt;'Trades'!M151,ROUND('Trades'!N151,2)&lt;&gt;'Trades'!N151,ROUND('Trades'!O151,2)&lt;&gt;'Trades'!O151),FALSE),"Kwoty: do 2 miejsc po przecinku; wartość bezwzględna wpisu ≤ 1 000 000 000.",IF(AND('Trades'!G151&lt;&gt;"",OR(NOT(ISNUMBER('Trades'!G151)),'Trades'!G151&lt;=0)),"Podaj dodatnią cenę lub pozostaw puste",IF(AND('Trades'!H151&lt;&gt;"",OR(NOT(ISNUMBER('Trades'!H151)),'Trades'!H151&lt;=0)),"Podaj dodatnią cenę lub pozostaw puste","")))))))))))))))))))))))))))))))))))</x:f>
      </x:c>
      <x:c r="D151" s="31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b.d.",ROUND(SUMIFS('Exits'!$I$9:$I$608,'Exits'!$B$9:$B$608,'Trades'!A151),8)))</x:f>
      </x:c>
      <x:c r="E151" s="32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b.d.",IF(OR(O151=0,COUNTIFS('Exits'!$B$9:$B$608,'Trades'!A151,'Exits'!$G$9:$G$608,-1)&gt;0),"b.d.",_xlfn.MAXIFS('Exits'!$C$9:$C$608,'Exits'!$B$9:$B$608,'Trades'!A151))))</x:f>
      </x:c>
      <x:c r="F151" s="30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b.d.",IF(AND(O151&gt;0,SUMIFS('Exits'!$J$9:$J$608,'Exits'!$B$9:$B$608,'Trades'!A151)=O151),ROUND(SUMIFS('Exits'!$F$9:$F$608,'Exits'!$B$9:$B$608,'Trades'!A151),2),"b.d.")))</x:f>
      </x:c>
      <x:c r="G151" s="30" t="str">
        <x:f>IF(P151=0,"",IF(K151&lt;&gt;1,"b.d.",IF('Trades'!J151="NET",'Trades'!L151,ROUND(F151-'Trades'!M151-'Trades'!N151+'Trades'!O151,2))))</x:f>
      </x:c>
      <x:c r="H151" s="31" t="str">
        <x:f>IF(P151=0,"",IF(N151=1,G151/'Trades'!P151,"b.d."))</x:f>
      </x:c>
      <x:c r="I151" s="33" t="str">
        <x:f>IF(P151=0,"",IF(K151&lt;&gt;1,"Pozycja niezamknięta",IF(NOT(ISNUMBER('Trades'!P151)),"Brak lub błędne ryzyko: dodatnie, ≤ 1 000 000 000, do 2 miejsc po przecinku.",IF(OR('Trades'!P151&lt;=0,'Trades'!P151&gt;1000000000,ROUND('Trades'!P151,2)&lt;&gt;'Trades'!P151),"Brak lub błędne ryzyko: dodatnie, ≤ 1 000 000 000, do 2 miejsc po przecinku.",IF(AND('Trades'!Q151&lt;&gt;"PRICE",'Trades'!Q151&lt;&gt;"ALL_IN"),"Wybierz PRICE lub ALL_IN",IF('Trades'!Q151&lt;&gt;'Summary'!$K$4,"Wybrano inną podstawę","Zapisane"))))))</x:f>
      </x:c>
      <x:c r="J151" s="33" t="str">
        <x:f>IF(P151=0,"",IF('Summary'!$H$6="Sprawdź daty filtra","Sprawdź daty filtra",IF(L151=1,"Uwzględniona",IF(K151=1,"Poza okresem","Nieuwzględniona"))))</x:f>
      </x:c>
      <x:c r="K151" s="29" t="n">
        <x:f>IF(P151=0,0,IF('Trades'!I151="UNSUPPORTED",4,IF(C151&lt;&gt;"",3,IF('Trades'!I151="OPEN",2,1))))</x:f>
        <x:v>0</x:v>
      </x:c>
      <x:c r="L151" s="29" t="n">
        <x:f>IF(OR(K151&lt;&gt;1,'Summary'!$H$6="Sprawdź daty filtra"),0,IF(AND(OR('Summary'!$B$6="",E151&gt;='Summary'!$B$6),OR('Summary'!$E$6="",E151&lt;'Summary'!$E$6+1)),1,0))</x:f>
        <x:v>0</x:v>
      </x:c>
      <x:c r="M151" s="29" t="n">
        <x:f>IF(AND(L151=1,N151=1,'Trades'!Q151='Summary'!$K$4),1,0)</x:f>
        <x:v>0</x:v>
      </x:c>
      <x:c r="N151" s="29" t="n">
        <x:f>IF(K151&lt;&gt;1,0,IF(NOT(ISNUMBER('Trades'!P151)),0,IF(AND('Trades'!P151&gt;0,'Trades'!P151&lt;=1000000000,ROUND('Trades'!P151,2)='Trades'!P151,OR('Trades'!Q151="PRICE",'Trades'!Q151="ALL_IN")),1,0)))</x:f>
        <x:v>0</x:v>
      </x:c>
      <x:c r="O151" s="29" t="n">
        <x:f>IF(P151=0,0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0,COUNTIFS('Exits'!$B$9:$B$608,'Trades'!A151,'Exits'!$K$9:$K$608,1)))</x:f>
        <x:v>0</x:v>
      </x:c>
      <x:c r="P151" s="29" t="n">
        <x:f>IF(COUNTA('Trades'!A151:I151,'Trades'!K151:T151)=0,0,1)</x:f>
        <x:v>0</x:v>
      </x:c>
    </x:row>
    <x:row r="152" ht="52" customHeight="1">
      <x:c r="A152" s="29" t="str">
        <x:f>IF(P152=0,"",IF('Trades'!A152="","[Trades "&amp;ROW()&amp;"]",'Trades'!A152))</x:f>
      </x:c>
      <x:c r="B152" s="33" t="str">
        <x:f>IF(K152=0,"",CHOOSE(K152,"Zamknięta","Otwarta","Niepełna / błędna","Nieobsługiwana"))</x:f>
      </x:c>
      <x:c r="C152" s="33" t="str">
        <x:f>IF(P152=0,"",IF('Trades'!I152="UNSUPPORTED","Dobieranie / odwrócenia nie są obsługiwane",IF('Trades'!A152="","Podaj ID transakcji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ID: tekst zaczynający się od A–Z, do 64 znaków; bez *, ?, ~, =, &lt; i &gt;. Przykład: T-001.",IF(COUNTIFS('Trades'!$A$9:$A$208,'Trades'!A152)&lt;&gt;1,"ID transakcji się powtarza",IF('Trades'!B152="","Podaj instrument",IF(AND('Trades'!C152&lt;&gt;"LONG",'Trades'!C152&lt;&gt;"SHORT"),"Wybierz LONG lub SHORT",IF(NOT(ISNUMBER('Trades'!D152)),"Podaj prawidłowy czas otwarcia",IF(OR('Trades'!D152&lt;1,'Trades'!D152&gt;2958465),"Podaj prawidłowy czas otwarcia",IF(NOT(ISNUMBER('Trades'!E152)),"Podaj dodatnią początkową ilość",IF(OR('Trades'!E152&lt;=0,'Trades'!E152&gt;1000000,ROUND('Trades'!E152,8)&lt;&gt;'Trades'!E152),"Podaj dodatnią początkową ilość",IF('Trades'!F152="","Podaj jednostkę ilości",IF(AND('Trades'!I152&lt;&gt;"OPEN",'Trades'!I152&lt;&gt;"CLOSED"),"Wybierz OPEN lub CLOSED",IF(AND('Trades'!J152&lt;&gt;"NET",'Trades'!J152&lt;&gt;"GROSS"),"Wybierz NET lub GROSS",IF(COUNTIFS('Exits'!$B$9:$B$608,'Trades'!A152,'Exits'!$G$9:$G$608,-1)&gt;0,"Sprawdź powiązane wyjścia",IF(D152&gt;'Trades'!E152,"Zamknięta ilość przekracza początkową",IF(AND('Trades'!I152="OPEN",D152='Trades'!E152),"OPEN jest sprzeczne z zerową pozostałą ilością",IF('Trades'!I152="OPEN","",IF(O152=0,"Dodaj wyjście w Exits",IF(D152&lt;&gt;'Trades'!E152,"CLOSED wymaga zamknięcia całej ilości",IF(AND('Trades'!J152="NET",NOT(ISNUMBER('Trades'!L152))),"Podaj uzgodnione netto całej pozycji",IF(AND('Trades'!J152="NET",'Trades'!K152&lt;&gt;"YES"),"Potwierdź netto całej pozycji",IF(IF('Trades'!J152="NET",IF('Trades'!M152="",FALSE,IF(NOT(ISNUMBER('Trades'!M152)),TRUE,OR('Trades'!M152&lt;0,'Trades'!M152&gt;1000000000,ROUND('Trades'!M152,2)&lt;&gt;'Trades'!M152))),FALSE),"Kwoty: do 2 miejsc po przecinku; wartość bezwzględna wpisu ≤ 1 000 000 000.",IF(IF('Trades'!J152="NET",IF('Trades'!N152="",FALSE,IF(NOT(ISNUMBER('Trades'!N152)),TRUE,OR('Trades'!N152&lt;0,'Trades'!N152&gt;1000000000,ROUND('Trades'!N152,2)&lt;&gt;'Trades'!N152))),FALSE),"Kwoty: do 2 miejsc po przecinku; wartość bezwzględna wpisu ≤ 1 000 000 000.",IF(IF('Trades'!J152="NET",IF('Trades'!O152="",FALSE,IF(NOT(ISNUMBER('Trades'!O152)),TRUE,OR(ABS('Trades'!O152)&gt;1000000000,ROUND('Trades'!O152,2)&lt;&gt;'Trades'!O152))),FALSE),"Kwoty: do 2 miejsc po przecinku; wartość bezwzględna wpisu ≤ 1 000 000 000.",IF(AND('Trades'!J152="GROSS",NOT(ISNUMBER('Trades'!M152))),"Podaj prowizję, także zero",IF(AND('Trades'!J152="GROSS",'Trades'!M152&lt;0),"Prowizja nie może być ujemna",IF(AND('Trades'!J152="GROSS",NOT(ISNUMBER('Trades'!N152))),"Podaj pozostałe opłaty, także zero",IF(AND('Trades'!J152="GROSS",'Trades'!N152&lt;0),"Opłaty nie mogą być ujemne",IF(AND('Trades'!J152="GROSS",NOT(ISNUMBER('Trades'!O152))),"Podaj finansowanie ze znakiem, także zero",IF(AND('Trades'!J152="GROSS",NOT(ISNUMBER(F152))),"Podaj P&amp;L brutto każdego wyjścia",IF(IF('Trades'!J152="NET",OR(ABS('Trades'!L152)&gt;1000000000,ROUND('Trades'!L152,2)&lt;&gt;'Trades'!L152),FALSE),"Kwoty: do 2 miejsc po przecinku; wartość bezwzględna wpisu ≤ 1 000 000 000.",IF(IF('Trades'!J152="GROSS",OR(ABS('Trades'!M152)&gt;1000000000,ABS('Trades'!N152)&gt;1000000000,ABS('Trades'!O152)&gt;1000000000,ROUND('Trades'!M152,2)&lt;&gt;'Trades'!M152,ROUND('Trades'!N152,2)&lt;&gt;'Trades'!N152,ROUND('Trades'!O152,2)&lt;&gt;'Trades'!O152),FALSE),"Kwoty: do 2 miejsc po przecinku; wartość bezwzględna wpisu ≤ 1 000 000 000.",IF(AND('Trades'!G152&lt;&gt;"",OR(NOT(ISNUMBER('Trades'!G152)),'Trades'!G152&lt;=0)),"Podaj dodatnią cenę lub pozostaw puste",IF(AND('Trades'!H152&lt;&gt;"",OR(NOT(ISNUMBER('Trades'!H152)),'Trades'!H152&lt;=0)),"Podaj dodatnią cenę lub pozostaw puste","")))))))))))))))))))))))))))))))))))</x:f>
      </x:c>
      <x:c r="D152" s="31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b.d.",ROUND(SUMIFS('Exits'!$I$9:$I$608,'Exits'!$B$9:$B$608,'Trades'!A152),8)))</x:f>
      </x:c>
      <x:c r="E152" s="32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b.d.",IF(OR(O152=0,COUNTIFS('Exits'!$B$9:$B$608,'Trades'!A152,'Exits'!$G$9:$G$608,-1)&gt;0),"b.d.",_xlfn.MAXIFS('Exits'!$C$9:$C$608,'Exits'!$B$9:$B$608,'Trades'!A152))))</x:f>
      </x:c>
      <x:c r="F152" s="30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b.d.",IF(AND(O152&gt;0,SUMIFS('Exits'!$J$9:$J$608,'Exits'!$B$9:$B$608,'Trades'!A152)=O152),ROUND(SUMIFS('Exits'!$F$9:$F$608,'Exits'!$B$9:$B$608,'Trades'!A152),2),"b.d.")))</x:f>
      </x:c>
      <x:c r="G152" s="30" t="str">
        <x:f>IF(P152=0,"",IF(K152&lt;&gt;1,"b.d.",IF('Trades'!J152="NET",'Trades'!L152,ROUND(F152-'Trades'!M152-'Trades'!N152+'Trades'!O152,2))))</x:f>
      </x:c>
      <x:c r="H152" s="31" t="str">
        <x:f>IF(P152=0,"",IF(N152=1,G152/'Trades'!P152,"b.d."))</x:f>
      </x:c>
      <x:c r="I152" s="33" t="str">
        <x:f>IF(P152=0,"",IF(K152&lt;&gt;1,"Pozycja niezamknięta",IF(NOT(ISNUMBER('Trades'!P152)),"Brak lub błędne ryzyko: dodatnie, ≤ 1 000 000 000, do 2 miejsc po przecinku.",IF(OR('Trades'!P152&lt;=0,'Trades'!P152&gt;1000000000,ROUND('Trades'!P152,2)&lt;&gt;'Trades'!P152),"Brak lub błędne ryzyko: dodatnie, ≤ 1 000 000 000, do 2 miejsc po przecinku.",IF(AND('Trades'!Q152&lt;&gt;"PRICE",'Trades'!Q152&lt;&gt;"ALL_IN"),"Wybierz PRICE lub ALL_IN",IF('Trades'!Q152&lt;&gt;'Summary'!$K$4,"Wybrano inną podstawę","Zapisane"))))))</x:f>
      </x:c>
      <x:c r="J152" s="33" t="str">
        <x:f>IF(P152=0,"",IF('Summary'!$H$6="Sprawdź daty filtra","Sprawdź daty filtra",IF(L152=1,"Uwzględniona",IF(K152=1,"Poza okresem","Nieuwzględniona"))))</x:f>
      </x:c>
      <x:c r="K152" s="29" t="n">
        <x:f>IF(P152=0,0,IF('Trades'!I152="UNSUPPORTED",4,IF(C152&lt;&gt;"",3,IF('Trades'!I152="OPEN",2,1))))</x:f>
        <x:v>0</x:v>
      </x:c>
      <x:c r="L152" s="29" t="n">
        <x:f>IF(OR(K152&lt;&gt;1,'Summary'!$H$6="Sprawdź daty filtra"),0,IF(AND(OR('Summary'!$B$6="",E152&gt;='Summary'!$B$6),OR('Summary'!$E$6="",E152&lt;'Summary'!$E$6+1)),1,0))</x:f>
        <x:v>0</x:v>
      </x:c>
      <x:c r="M152" s="29" t="n">
        <x:f>IF(AND(L152=1,N152=1,'Trades'!Q152='Summary'!$K$4),1,0)</x:f>
        <x:v>0</x:v>
      </x:c>
      <x:c r="N152" s="29" t="n">
        <x:f>IF(K152&lt;&gt;1,0,IF(NOT(ISNUMBER('Trades'!P152)),0,IF(AND('Trades'!P152&gt;0,'Trades'!P152&lt;=1000000000,ROUND('Trades'!P152,2)='Trades'!P152,OR('Trades'!Q152="PRICE",'Trades'!Q152="ALL_IN")),1,0)))</x:f>
        <x:v>0</x:v>
      </x:c>
      <x:c r="O152" s="29" t="n">
        <x:f>IF(P152=0,0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0,COUNTIFS('Exits'!$B$9:$B$608,'Trades'!A152,'Exits'!$K$9:$K$608,1)))</x:f>
        <x:v>0</x:v>
      </x:c>
      <x:c r="P152" s="29" t="n">
        <x:f>IF(COUNTA('Trades'!A152:I152,'Trades'!K152:T152)=0,0,1)</x:f>
        <x:v>0</x:v>
      </x:c>
    </x:row>
    <x:row r="153" ht="52" customHeight="1">
      <x:c r="A153" s="29" t="str">
        <x:f>IF(P153=0,"",IF('Trades'!A153="","[Trades "&amp;ROW()&amp;"]",'Trades'!A153))</x:f>
      </x:c>
      <x:c r="B153" s="33" t="str">
        <x:f>IF(K153=0,"",CHOOSE(K153,"Zamknięta","Otwarta","Niepełna / błędna","Nieobsługiwana"))</x:f>
      </x:c>
      <x:c r="C153" s="33" t="str">
        <x:f>IF(P153=0,"",IF('Trades'!I153="UNSUPPORTED","Dobieranie / odwrócenia nie są obsługiwane",IF('Trades'!A153="","Podaj ID transakcji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ID: tekst zaczynający się od A–Z, do 64 znaków; bez *, ?, ~, =, &lt; i &gt;. Przykład: T-001.",IF(COUNTIFS('Trades'!$A$9:$A$208,'Trades'!A153)&lt;&gt;1,"ID transakcji się powtarza",IF('Trades'!B153="","Podaj instrument",IF(AND('Trades'!C153&lt;&gt;"LONG",'Trades'!C153&lt;&gt;"SHORT"),"Wybierz LONG lub SHORT",IF(NOT(ISNUMBER('Trades'!D153)),"Podaj prawidłowy czas otwarcia",IF(OR('Trades'!D153&lt;1,'Trades'!D153&gt;2958465),"Podaj prawidłowy czas otwarcia",IF(NOT(ISNUMBER('Trades'!E153)),"Podaj dodatnią początkową ilość",IF(OR('Trades'!E153&lt;=0,'Trades'!E153&gt;1000000,ROUND('Trades'!E153,8)&lt;&gt;'Trades'!E153),"Podaj dodatnią początkową ilość",IF('Trades'!F153="","Podaj jednostkę ilości",IF(AND('Trades'!I153&lt;&gt;"OPEN",'Trades'!I153&lt;&gt;"CLOSED"),"Wybierz OPEN lub CLOSED",IF(AND('Trades'!J153&lt;&gt;"NET",'Trades'!J153&lt;&gt;"GROSS"),"Wybierz NET lub GROSS",IF(COUNTIFS('Exits'!$B$9:$B$608,'Trades'!A153,'Exits'!$G$9:$G$608,-1)&gt;0,"Sprawdź powiązane wyjścia",IF(D153&gt;'Trades'!E153,"Zamknięta ilość przekracza początkową",IF(AND('Trades'!I153="OPEN",D153='Trades'!E153),"OPEN jest sprzeczne z zerową pozostałą ilością",IF('Trades'!I153="OPEN","",IF(O153=0,"Dodaj wyjście w Exits",IF(D153&lt;&gt;'Trades'!E153,"CLOSED wymaga zamknięcia całej ilości",IF(AND('Trades'!J153="NET",NOT(ISNUMBER('Trades'!L153))),"Podaj uzgodnione netto całej pozycji",IF(AND('Trades'!J153="NET",'Trades'!K153&lt;&gt;"YES"),"Potwierdź netto całej pozycji",IF(IF('Trades'!J153="NET",IF('Trades'!M153="",FALSE,IF(NOT(ISNUMBER('Trades'!M153)),TRUE,OR('Trades'!M153&lt;0,'Trades'!M153&gt;1000000000,ROUND('Trades'!M153,2)&lt;&gt;'Trades'!M153))),FALSE),"Kwoty: do 2 miejsc po przecinku; wartość bezwzględna wpisu ≤ 1 000 000 000.",IF(IF('Trades'!J153="NET",IF('Trades'!N153="",FALSE,IF(NOT(ISNUMBER('Trades'!N153)),TRUE,OR('Trades'!N153&lt;0,'Trades'!N153&gt;1000000000,ROUND('Trades'!N153,2)&lt;&gt;'Trades'!N153))),FALSE),"Kwoty: do 2 miejsc po przecinku; wartość bezwzględna wpisu ≤ 1 000 000 000.",IF(IF('Trades'!J153="NET",IF('Trades'!O153="",FALSE,IF(NOT(ISNUMBER('Trades'!O153)),TRUE,OR(ABS('Trades'!O153)&gt;1000000000,ROUND('Trades'!O153,2)&lt;&gt;'Trades'!O153))),FALSE),"Kwoty: do 2 miejsc po przecinku; wartość bezwzględna wpisu ≤ 1 000 000 000.",IF(AND('Trades'!J153="GROSS",NOT(ISNUMBER('Trades'!M153))),"Podaj prowizję, także zero",IF(AND('Trades'!J153="GROSS",'Trades'!M153&lt;0),"Prowizja nie może być ujemna",IF(AND('Trades'!J153="GROSS",NOT(ISNUMBER('Trades'!N153))),"Podaj pozostałe opłaty, także zero",IF(AND('Trades'!J153="GROSS",'Trades'!N153&lt;0),"Opłaty nie mogą być ujemne",IF(AND('Trades'!J153="GROSS",NOT(ISNUMBER('Trades'!O153))),"Podaj finansowanie ze znakiem, także zero",IF(AND('Trades'!J153="GROSS",NOT(ISNUMBER(F153))),"Podaj P&amp;L brutto każdego wyjścia",IF(IF('Trades'!J153="NET",OR(ABS('Trades'!L153)&gt;1000000000,ROUND('Trades'!L153,2)&lt;&gt;'Trades'!L153),FALSE),"Kwoty: do 2 miejsc po przecinku; wartość bezwzględna wpisu ≤ 1 000 000 000.",IF(IF('Trades'!J153="GROSS",OR(ABS('Trades'!M153)&gt;1000000000,ABS('Trades'!N153)&gt;1000000000,ABS('Trades'!O153)&gt;1000000000,ROUND('Trades'!M153,2)&lt;&gt;'Trades'!M153,ROUND('Trades'!N153,2)&lt;&gt;'Trades'!N153,ROUND('Trades'!O153,2)&lt;&gt;'Trades'!O153),FALSE),"Kwoty: do 2 miejsc po przecinku; wartość bezwzględna wpisu ≤ 1 000 000 000.",IF(AND('Trades'!G153&lt;&gt;"",OR(NOT(ISNUMBER('Trades'!G153)),'Trades'!G153&lt;=0)),"Podaj dodatnią cenę lub pozostaw puste",IF(AND('Trades'!H153&lt;&gt;"",OR(NOT(ISNUMBER('Trades'!H153)),'Trades'!H153&lt;=0)),"Podaj dodatnią cenę lub pozostaw puste","")))))))))))))))))))))))))))))))))))</x:f>
      </x:c>
      <x:c r="D153" s="31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b.d.",ROUND(SUMIFS('Exits'!$I$9:$I$608,'Exits'!$B$9:$B$608,'Trades'!A153),8)))</x:f>
      </x:c>
      <x:c r="E153" s="32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b.d.",IF(OR(O153=0,COUNTIFS('Exits'!$B$9:$B$608,'Trades'!A153,'Exits'!$G$9:$G$608,-1)&gt;0),"b.d.",_xlfn.MAXIFS('Exits'!$C$9:$C$608,'Exits'!$B$9:$B$608,'Trades'!A153))))</x:f>
      </x:c>
      <x:c r="F153" s="30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b.d.",IF(AND(O153&gt;0,SUMIFS('Exits'!$J$9:$J$608,'Exits'!$B$9:$B$608,'Trades'!A153)=O153),ROUND(SUMIFS('Exits'!$F$9:$F$608,'Exits'!$B$9:$B$608,'Trades'!A153),2),"b.d.")))</x:f>
      </x:c>
      <x:c r="G153" s="30" t="str">
        <x:f>IF(P153=0,"",IF(K153&lt;&gt;1,"b.d.",IF('Trades'!J153="NET",'Trades'!L153,ROUND(F153-'Trades'!M153-'Trades'!N153+'Trades'!O153,2))))</x:f>
      </x:c>
      <x:c r="H153" s="31" t="str">
        <x:f>IF(P153=0,"",IF(N153=1,G153/'Trades'!P153,"b.d."))</x:f>
      </x:c>
      <x:c r="I153" s="33" t="str">
        <x:f>IF(P153=0,"",IF(K153&lt;&gt;1,"Pozycja niezamknięta",IF(NOT(ISNUMBER('Trades'!P153)),"Brak lub błędne ryzyko: dodatnie, ≤ 1 000 000 000, do 2 miejsc po przecinku.",IF(OR('Trades'!P153&lt;=0,'Trades'!P153&gt;1000000000,ROUND('Trades'!P153,2)&lt;&gt;'Trades'!P153),"Brak lub błędne ryzyko: dodatnie, ≤ 1 000 000 000, do 2 miejsc po przecinku.",IF(AND('Trades'!Q153&lt;&gt;"PRICE",'Trades'!Q153&lt;&gt;"ALL_IN"),"Wybierz PRICE lub ALL_IN",IF('Trades'!Q153&lt;&gt;'Summary'!$K$4,"Wybrano inną podstawę","Zapisane"))))))</x:f>
      </x:c>
      <x:c r="J153" s="33" t="str">
        <x:f>IF(P153=0,"",IF('Summary'!$H$6="Sprawdź daty filtra","Sprawdź daty filtra",IF(L153=1,"Uwzględniona",IF(K153=1,"Poza okresem","Nieuwzględniona"))))</x:f>
      </x:c>
      <x:c r="K153" s="29" t="n">
        <x:f>IF(P153=0,0,IF('Trades'!I153="UNSUPPORTED",4,IF(C153&lt;&gt;"",3,IF('Trades'!I153="OPEN",2,1))))</x:f>
        <x:v>0</x:v>
      </x:c>
      <x:c r="L153" s="29" t="n">
        <x:f>IF(OR(K153&lt;&gt;1,'Summary'!$H$6="Sprawdź daty filtra"),0,IF(AND(OR('Summary'!$B$6="",E153&gt;='Summary'!$B$6),OR('Summary'!$E$6="",E153&lt;'Summary'!$E$6+1)),1,0))</x:f>
        <x:v>0</x:v>
      </x:c>
      <x:c r="M153" s="29" t="n">
        <x:f>IF(AND(L153=1,N153=1,'Trades'!Q153='Summary'!$K$4),1,0)</x:f>
        <x:v>0</x:v>
      </x:c>
      <x:c r="N153" s="29" t="n">
        <x:f>IF(K153&lt;&gt;1,0,IF(NOT(ISNUMBER('Trades'!P153)),0,IF(AND('Trades'!P153&gt;0,'Trades'!P153&lt;=1000000000,ROUND('Trades'!P153,2)='Trades'!P153,OR('Trades'!Q153="PRICE",'Trades'!Q153="ALL_IN")),1,0)))</x:f>
        <x:v>0</x:v>
      </x:c>
      <x:c r="O153" s="29" t="n">
        <x:f>IF(P153=0,0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0,COUNTIFS('Exits'!$B$9:$B$608,'Trades'!A153,'Exits'!$K$9:$K$608,1)))</x:f>
        <x:v>0</x:v>
      </x:c>
      <x:c r="P153" s="29" t="n">
        <x:f>IF(COUNTA('Trades'!A153:I153,'Trades'!K153:T153)=0,0,1)</x:f>
        <x:v>0</x:v>
      </x:c>
    </x:row>
    <x:row r="154" ht="52" customHeight="1">
      <x:c r="A154" s="29" t="str">
        <x:f>IF(P154=0,"",IF('Trades'!A154="","[Trades "&amp;ROW()&amp;"]",'Trades'!A154))</x:f>
      </x:c>
      <x:c r="B154" s="33" t="str">
        <x:f>IF(K154=0,"",CHOOSE(K154,"Zamknięta","Otwarta","Niepełna / błędna","Nieobsługiwana"))</x:f>
      </x:c>
      <x:c r="C154" s="33" t="str">
        <x:f>IF(P154=0,"",IF('Trades'!I154="UNSUPPORTED","Dobieranie / odwrócenia nie są obsługiwane",IF('Trades'!A154="","Podaj ID transakcji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ID: tekst zaczynający się od A–Z, do 64 znaków; bez *, ?, ~, =, &lt; i &gt;. Przykład: T-001.",IF(COUNTIFS('Trades'!$A$9:$A$208,'Trades'!A154)&lt;&gt;1,"ID transakcji się powtarza",IF('Trades'!B154="","Podaj instrument",IF(AND('Trades'!C154&lt;&gt;"LONG",'Trades'!C154&lt;&gt;"SHORT"),"Wybierz LONG lub SHORT",IF(NOT(ISNUMBER('Trades'!D154)),"Podaj prawidłowy czas otwarcia",IF(OR('Trades'!D154&lt;1,'Trades'!D154&gt;2958465),"Podaj prawidłowy czas otwarcia",IF(NOT(ISNUMBER('Trades'!E154)),"Podaj dodatnią początkową ilość",IF(OR('Trades'!E154&lt;=0,'Trades'!E154&gt;1000000,ROUND('Trades'!E154,8)&lt;&gt;'Trades'!E154),"Podaj dodatnią początkową ilość",IF('Trades'!F154="","Podaj jednostkę ilości",IF(AND('Trades'!I154&lt;&gt;"OPEN",'Trades'!I154&lt;&gt;"CLOSED"),"Wybierz OPEN lub CLOSED",IF(AND('Trades'!J154&lt;&gt;"NET",'Trades'!J154&lt;&gt;"GROSS"),"Wybierz NET lub GROSS",IF(COUNTIFS('Exits'!$B$9:$B$608,'Trades'!A154,'Exits'!$G$9:$G$608,-1)&gt;0,"Sprawdź powiązane wyjścia",IF(D154&gt;'Trades'!E154,"Zamknięta ilość przekracza początkową",IF(AND('Trades'!I154="OPEN",D154='Trades'!E154),"OPEN jest sprzeczne z zerową pozostałą ilością",IF('Trades'!I154="OPEN","",IF(O154=0,"Dodaj wyjście w Exits",IF(D154&lt;&gt;'Trades'!E154,"CLOSED wymaga zamknięcia całej ilości",IF(AND('Trades'!J154="NET",NOT(ISNUMBER('Trades'!L154))),"Podaj uzgodnione netto całej pozycji",IF(AND('Trades'!J154="NET",'Trades'!K154&lt;&gt;"YES"),"Potwierdź netto całej pozycji",IF(IF('Trades'!J154="NET",IF('Trades'!M154="",FALSE,IF(NOT(ISNUMBER('Trades'!M154)),TRUE,OR('Trades'!M154&lt;0,'Trades'!M154&gt;1000000000,ROUND('Trades'!M154,2)&lt;&gt;'Trades'!M154))),FALSE),"Kwoty: do 2 miejsc po przecinku; wartość bezwzględna wpisu ≤ 1 000 000 000.",IF(IF('Trades'!J154="NET",IF('Trades'!N154="",FALSE,IF(NOT(ISNUMBER('Trades'!N154)),TRUE,OR('Trades'!N154&lt;0,'Trades'!N154&gt;1000000000,ROUND('Trades'!N154,2)&lt;&gt;'Trades'!N154))),FALSE),"Kwoty: do 2 miejsc po przecinku; wartość bezwzględna wpisu ≤ 1 000 000 000.",IF(IF('Trades'!J154="NET",IF('Trades'!O154="",FALSE,IF(NOT(ISNUMBER('Trades'!O154)),TRUE,OR(ABS('Trades'!O154)&gt;1000000000,ROUND('Trades'!O154,2)&lt;&gt;'Trades'!O154))),FALSE),"Kwoty: do 2 miejsc po przecinku; wartość bezwzględna wpisu ≤ 1 000 000 000.",IF(AND('Trades'!J154="GROSS",NOT(ISNUMBER('Trades'!M154))),"Podaj prowizję, także zero",IF(AND('Trades'!J154="GROSS",'Trades'!M154&lt;0),"Prowizja nie może być ujemna",IF(AND('Trades'!J154="GROSS",NOT(ISNUMBER('Trades'!N154))),"Podaj pozostałe opłaty, także zero",IF(AND('Trades'!J154="GROSS",'Trades'!N154&lt;0),"Opłaty nie mogą być ujemne",IF(AND('Trades'!J154="GROSS",NOT(ISNUMBER('Trades'!O154))),"Podaj finansowanie ze znakiem, także zero",IF(AND('Trades'!J154="GROSS",NOT(ISNUMBER(F154))),"Podaj P&amp;L brutto każdego wyjścia",IF(IF('Trades'!J154="NET",OR(ABS('Trades'!L154)&gt;1000000000,ROUND('Trades'!L154,2)&lt;&gt;'Trades'!L154),FALSE),"Kwoty: do 2 miejsc po przecinku; wartość bezwzględna wpisu ≤ 1 000 000 000.",IF(IF('Trades'!J154="GROSS",OR(ABS('Trades'!M154)&gt;1000000000,ABS('Trades'!N154)&gt;1000000000,ABS('Trades'!O154)&gt;1000000000,ROUND('Trades'!M154,2)&lt;&gt;'Trades'!M154,ROUND('Trades'!N154,2)&lt;&gt;'Trades'!N154,ROUND('Trades'!O154,2)&lt;&gt;'Trades'!O154),FALSE),"Kwoty: do 2 miejsc po przecinku; wartość bezwzględna wpisu ≤ 1 000 000 000.",IF(AND('Trades'!G154&lt;&gt;"",OR(NOT(ISNUMBER('Trades'!G154)),'Trades'!G154&lt;=0)),"Podaj dodatnią cenę lub pozostaw puste",IF(AND('Trades'!H154&lt;&gt;"",OR(NOT(ISNUMBER('Trades'!H154)),'Trades'!H154&lt;=0)),"Podaj dodatnią cenę lub pozostaw puste","")))))))))))))))))))))))))))))))))))</x:f>
      </x:c>
      <x:c r="D154" s="31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b.d.",ROUND(SUMIFS('Exits'!$I$9:$I$608,'Exits'!$B$9:$B$608,'Trades'!A154),8)))</x:f>
      </x:c>
      <x:c r="E154" s="32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b.d.",IF(OR(O154=0,COUNTIFS('Exits'!$B$9:$B$608,'Trades'!A154,'Exits'!$G$9:$G$608,-1)&gt;0),"b.d.",_xlfn.MAXIFS('Exits'!$C$9:$C$608,'Exits'!$B$9:$B$608,'Trades'!A154))))</x:f>
      </x:c>
      <x:c r="F154" s="30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b.d.",IF(AND(O154&gt;0,SUMIFS('Exits'!$J$9:$J$608,'Exits'!$B$9:$B$608,'Trades'!A154)=O154),ROUND(SUMIFS('Exits'!$F$9:$F$608,'Exits'!$B$9:$B$608,'Trades'!A154),2),"b.d.")))</x:f>
      </x:c>
      <x:c r="G154" s="30" t="str">
        <x:f>IF(P154=0,"",IF(K154&lt;&gt;1,"b.d.",IF('Trades'!J154="NET",'Trades'!L154,ROUND(F154-'Trades'!M154-'Trades'!N154+'Trades'!O154,2))))</x:f>
      </x:c>
      <x:c r="H154" s="31" t="str">
        <x:f>IF(P154=0,"",IF(N154=1,G154/'Trades'!P154,"b.d."))</x:f>
      </x:c>
      <x:c r="I154" s="33" t="str">
        <x:f>IF(P154=0,"",IF(K154&lt;&gt;1,"Pozycja niezamknięta",IF(NOT(ISNUMBER('Trades'!P154)),"Brak lub błędne ryzyko: dodatnie, ≤ 1 000 000 000, do 2 miejsc po przecinku.",IF(OR('Trades'!P154&lt;=0,'Trades'!P154&gt;1000000000,ROUND('Trades'!P154,2)&lt;&gt;'Trades'!P154),"Brak lub błędne ryzyko: dodatnie, ≤ 1 000 000 000, do 2 miejsc po przecinku.",IF(AND('Trades'!Q154&lt;&gt;"PRICE",'Trades'!Q154&lt;&gt;"ALL_IN"),"Wybierz PRICE lub ALL_IN",IF('Trades'!Q154&lt;&gt;'Summary'!$K$4,"Wybrano inną podstawę","Zapisane"))))))</x:f>
      </x:c>
      <x:c r="J154" s="33" t="str">
        <x:f>IF(P154=0,"",IF('Summary'!$H$6="Sprawdź daty filtra","Sprawdź daty filtra",IF(L154=1,"Uwzględniona",IF(K154=1,"Poza okresem","Nieuwzględniona"))))</x:f>
      </x:c>
      <x:c r="K154" s="29" t="n">
        <x:f>IF(P154=0,0,IF('Trades'!I154="UNSUPPORTED",4,IF(C154&lt;&gt;"",3,IF('Trades'!I154="OPEN",2,1))))</x:f>
        <x:v>0</x:v>
      </x:c>
      <x:c r="L154" s="29" t="n">
        <x:f>IF(OR(K154&lt;&gt;1,'Summary'!$H$6="Sprawdź daty filtra"),0,IF(AND(OR('Summary'!$B$6="",E154&gt;='Summary'!$B$6),OR('Summary'!$E$6="",E154&lt;'Summary'!$E$6+1)),1,0))</x:f>
        <x:v>0</x:v>
      </x:c>
      <x:c r="M154" s="29" t="n">
        <x:f>IF(AND(L154=1,N154=1,'Trades'!Q154='Summary'!$K$4),1,0)</x:f>
        <x:v>0</x:v>
      </x:c>
      <x:c r="N154" s="29" t="n">
        <x:f>IF(K154&lt;&gt;1,0,IF(NOT(ISNUMBER('Trades'!P154)),0,IF(AND('Trades'!P154&gt;0,'Trades'!P154&lt;=1000000000,ROUND('Trades'!P154,2)='Trades'!P154,OR('Trades'!Q154="PRICE",'Trades'!Q154="ALL_IN")),1,0)))</x:f>
        <x:v>0</x:v>
      </x:c>
      <x:c r="O154" s="29" t="n">
        <x:f>IF(P154=0,0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0,COUNTIFS('Exits'!$B$9:$B$608,'Trades'!A154,'Exits'!$K$9:$K$608,1)))</x:f>
        <x:v>0</x:v>
      </x:c>
      <x:c r="P154" s="29" t="n">
        <x:f>IF(COUNTA('Trades'!A154:I154,'Trades'!K154:T154)=0,0,1)</x:f>
        <x:v>0</x:v>
      </x:c>
    </x:row>
    <x:row r="155" ht="52" customHeight="1">
      <x:c r="A155" s="29" t="str">
        <x:f>IF(P155=0,"",IF('Trades'!A155="","[Trades "&amp;ROW()&amp;"]",'Trades'!A155))</x:f>
      </x:c>
      <x:c r="B155" s="33" t="str">
        <x:f>IF(K155=0,"",CHOOSE(K155,"Zamknięta","Otwarta","Niepełna / błędna","Nieobsługiwana"))</x:f>
      </x:c>
      <x:c r="C155" s="33" t="str">
        <x:f>IF(P155=0,"",IF('Trades'!I155="UNSUPPORTED","Dobieranie / odwrócenia nie są obsługiwane",IF('Trades'!A155="","Podaj ID transakcji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ID: tekst zaczynający się od A–Z, do 64 znaków; bez *, ?, ~, =, &lt; i &gt;. Przykład: T-001.",IF(COUNTIFS('Trades'!$A$9:$A$208,'Trades'!A155)&lt;&gt;1,"ID transakcji się powtarza",IF('Trades'!B155="","Podaj instrument",IF(AND('Trades'!C155&lt;&gt;"LONG",'Trades'!C155&lt;&gt;"SHORT"),"Wybierz LONG lub SHORT",IF(NOT(ISNUMBER('Trades'!D155)),"Podaj prawidłowy czas otwarcia",IF(OR('Trades'!D155&lt;1,'Trades'!D155&gt;2958465),"Podaj prawidłowy czas otwarcia",IF(NOT(ISNUMBER('Trades'!E155)),"Podaj dodatnią początkową ilość",IF(OR('Trades'!E155&lt;=0,'Trades'!E155&gt;1000000,ROUND('Trades'!E155,8)&lt;&gt;'Trades'!E155),"Podaj dodatnią początkową ilość",IF('Trades'!F155="","Podaj jednostkę ilości",IF(AND('Trades'!I155&lt;&gt;"OPEN",'Trades'!I155&lt;&gt;"CLOSED"),"Wybierz OPEN lub CLOSED",IF(AND('Trades'!J155&lt;&gt;"NET",'Trades'!J155&lt;&gt;"GROSS"),"Wybierz NET lub GROSS",IF(COUNTIFS('Exits'!$B$9:$B$608,'Trades'!A155,'Exits'!$G$9:$G$608,-1)&gt;0,"Sprawdź powiązane wyjścia",IF(D155&gt;'Trades'!E155,"Zamknięta ilość przekracza początkową",IF(AND('Trades'!I155="OPEN",D155='Trades'!E155),"OPEN jest sprzeczne z zerową pozostałą ilością",IF('Trades'!I155="OPEN","",IF(O155=0,"Dodaj wyjście w Exits",IF(D155&lt;&gt;'Trades'!E155,"CLOSED wymaga zamknięcia całej ilości",IF(AND('Trades'!J155="NET",NOT(ISNUMBER('Trades'!L155))),"Podaj uzgodnione netto całej pozycji",IF(AND('Trades'!J155="NET",'Trades'!K155&lt;&gt;"YES"),"Potwierdź netto całej pozycji",IF(IF('Trades'!J155="NET",IF('Trades'!M155="",FALSE,IF(NOT(ISNUMBER('Trades'!M155)),TRUE,OR('Trades'!M155&lt;0,'Trades'!M155&gt;1000000000,ROUND('Trades'!M155,2)&lt;&gt;'Trades'!M155))),FALSE),"Kwoty: do 2 miejsc po przecinku; wartość bezwzględna wpisu ≤ 1 000 000 000.",IF(IF('Trades'!J155="NET",IF('Trades'!N155="",FALSE,IF(NOT(ISNUMBER('Trades'!N155)),TRUE,OR('Trades'!N155&lt;0,'Trades'!N155&gt;1000000000,ROUND('Trades'!N155,2)&lt;&gt;'Trades'!N155))),FALSE),"Kwoty: do 2 miejsc po przecinku; wartość bezwzględna wpisu ≤ 1 000 000 000.",IF(IF('Trades'!J155="NET",IF('Trades'!O155="",FALSE,IF(NOT(ISNUMBER('Trades'!O155)),TRUE,OR(ABS('Trades'!O155)&gt;1000000000,ROUND('Trades'!O155,2)&lt;&gt;'Trades'!O155))),FALSE),"Kwoty: do 2 miejsc po przecinku; wartość bezwzględna wpisu ≤ 1 000 000 000.",IF(AND('Trades'!J155="GROSS",NOT(ISNUMBER('Trades'!M155))),"Podaj prowizję, także zero",IF(AND('Trades'!J155="GROSS",'Trades'!M155&lt;0),"Prowizja nie może być ujemna",IF(AND('Trades'!J155="GROSS",NOT(ISNUMBER('Trades'!N155))),"Podaj pozostałe opłaty, także zero",IF(AND('Trades'!J155="GROSS",'Trades'!N155&lt;0),"Opłaty nie mogą być ujemne",IF(AND('Trades'!J155="GROSS",NOT(ISNUMBER('Trades'!O155))),"Podaj finansowanie ze znakiem, także zero",IF(AND('Trades'!J155="GROSS",NOT(ISNUMBER(F155))),"Podaj P&amp;L brutto każdego wyjścia",IF(IF('Trades'!J155="NET",OR(ABS('Trades'!L155)&gt;1000000000,ROUND('Trades'!L155,2)&lt;&gt;'Trades'!L155),FALSE),"Kwoty: do 2 miejsc po przecinku; wartość bezwzględna wpisu ≤ 1 000 000 000.",IF(IF('Trades'!J155="GROSS",OR(ABS('Trades'!M155)&gt;1000000000,ABS('Trades'!N155)&gt;1000000000,ABS('Trades'!O155)&gt;1000000000,ROUND('Trades'!M155,2)&lt;&gt;'Trades'!M155,ROUND('Trades'!N155,2)&lt;&gt;'Trades'!N155,ROUND('Trades'!O155,2)&lt;&gt;'Trades'!O155),FALSE),"Kwoty: do 2 miejsc po przecinku; wartość bezwzględna wpisu ≤ 1 000 000 000.",IF(AND('Trades'!G155&lt;&gt;"",OR(NOT(ISNUMBER('Trades'!G155)),'Trades'!G155&lt;=0)),"Podaj dodatnią cenę lub pozostaw puste",IF(AND('Trades'!H155&lt;&gt;"",OR(NOT(ISNUMBER('Trades'!H155)),'Trades'!H155&lt;=0)),"Podaj dodatnią cenę lub pozostaw puste","")))))))))))))))))))))))))))))))))))</x:f>
      </x:c>
      <x:c r="D155" s="31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b.d.",ROUND(SUMIFS('Exits'!$I$9:$I$608,'Exits'!$B$9:$B$608,'Trades'!A155),8)))</x:f>
      </x:c>
      <x:c r="E155" s="32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b.d.",IF(OR(O155=0,COUNTIFS('Exits'!$B$9:$B$608,'Trades'!A155,'Exits'!$G$9:$G$608,-1)&gt;0),"b.d.",_xlfn.MAXIFS('Exits'!$C$9:$C$608,'Exits'!$B$9:$B$608,'Trades'!A155))))</x:f>
      </x:c>
      <x:c r="F155" s="30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b.d.",IF(AND(O155&gt;0,SUMIFS('Exits'!$J$9:$J$608,'Exits'!$B$9:$B$608,'Trades'!A155)=O155),ROUND(SUMIFS('Exits'!$F$9:$F$608,'Exits'!$B$9:$B$608,'Trades'!A155),2),"b.d.")))</x:f>
      </x:c>
      <x:c r="G155" s="30" t="str">
        <x:f>IF(P155=0,"",IF(K155&lt;&gt;1,"b.d.",IF('Trades'!J155="NET",'Trades'!L155,ROUND(F155-'Trades'!M155-'Trades'!N155+'Trades'!O155,2))))</x:f>
      </x:c>
      <x:c r="H155" s="31" t="str">
        <x:f>IF(P155=0,"",IF(N155=1,G155/'Trades'!P155,"b.d."))</x:f>
      </x:c>
      <x:c r="I155" s="33" t="str">
        <x:f>IF(P155=0,"",IF(K155&lt;&gt;1,"Pozycja niezamknięta",IF(NOT(ISNUMBER('Trades'!P155)),"Brak lub błędne ryzyko: dodatnie, ≤ 1 000 000 000, do 2 miejsc po przecinku.",IF(OR('Trades'!P155&lt;=0,'Trades'!P155&gt;1000000000,ROUND('Trades'!P155,2)&lt;&gt;'Trades'!P155),"Brak lub błędne ryzyko: dodatnie, ≤ 1 000 000 000, do 2 miejsc po przecinku.",IF(AND('Trades'!Q155&lt;&gt;"PRICE",'Trades'!Q155&lt;&gt;"ALL_IN"),"Wybierz PRICE lub ALL_IN",IF('Trades'!Q155&lt;&gt;'Summary'!$K$4,"Wybrano inną podstawę","Zapisane"))))))</x:f>
      </x:c>
      <x:c r="J155" s="33" t="str">
        <x:f>IF(P155=0,"",IF('Summary'!$H$6="Sprawdź daty filtra","Sprawdź daty filtra",IF(L155=1,"Uwzględniona",IF(K155=1,"Poza okresem","Nieuwzględniona"))))</x:f>
      </x:c>
      <x:c r="K155" s="29" t="n">
        <x:f>IF(P155=0,0,IF('Trades'!I155="UNSUPPORTED",4,IF(C155&lt;&gt;"",3,IF('Trades'!I155="OPEN",2,1))))</x:f>
        <x:v>0</x:v>
      </x:c>
      <x:c r="L155" s="29" t="n">
        <x:f>IF(OR(K155&lt;&gt;1,'Summary'!$H$6="Sprawdź daty filtra"),0,IF(AND(OR('Summary'!$B$6="",E155&gt;='Summary'!$B$6),OR('Summary'!$E$6="",E155&lt;'Summary'!$E$6+1)),1,0))</x:f>
        <x:v>0</x:v>
      </x:c>
      <x:c r="M155" s="29" t="n">
        <x:f>IF(AND(L155=1,N155=1,'Trades'!Q155='Summary'!$K$4),1,0)</x:f>
        <x:v>0</x:v>
      </x:c>
      <x:c r="N155" s="29" t="n">
        <x:f>IF(K155&lt;&gt;1,0,IF(NOT(ISNUMBER('Trades'!P155)),0,IF(AND('Trades'!P155&gt;0,'Trades'!P155&lt;=1000000000,ROUND('Trades'!P155,2)='Trades'!P155,OR('Trades'!Q155="PRICE",'Trades'!Q155="ALL_IN")),1,0)))</x:f>
        <x:v>0</x:v>
      </x:c>
      <x:c r="O155" s="29" t="n">
        <x:f>IF(P155=0,0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0,COUNTIFS('Exits'!$B$9:$B$608,'Trades'!A155,'Exits'!$K$9:$K$608,1)))</x:f>
        <x:v>0</x:v>
      </x:c>
      <x:c r="P155" s="29" t="n">
        <x:f>IF(COUNTA('Trades'!A155:I155,'Trades'!K155:T155)=0,0,1)</x:f>
        <x:v>0</x:v>
      </x:c>
    </x:row>
    <x:row r="156" ht="52" customHeight="1">
      <x:c r="A156" s="29" t="str">
        <x:f>IF(P156=0,"",IF('Trades'!A156="","[Trades "&amp;ROW()&amp;"]",'Trades'!A156))</x:f>
      </x:c>
      <x:c r="B156" s="33" t="str">
        <x:f>IF(K156=0,"",CHOOSE(K156,"Zamknięta","Otwarta","Niepełna / błędna","Nieobsługiwana"))</x:f>
      </x:c>
      <x:c r="C156" s="33" t="str">
        <x:f>IF(P156=0,"",IF('Trades'!I156="UNSUPPORTED","Dobieranie / odwrócenia nie są obsługiwane",IF('Trades'!A156="","Podaj ID transakcji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ID: tekst zaczynający się od A–Z, do 64 znaków; bez *, ?, ~, =, &lt; i &gt;. Przykład: T-001.",IF(COUNTIFS('Trades'!$A$9:$A$208,'Trades'!A156)&lt;&gt;1,"ID transakcji się powtarza",IF('Trades'!B156="","Podaj instrument",IF(AND('Trades'!C156&lt;&gt;"LONG",'Trades'!C156&lt;&gt;"SHORT"),"Wybierz LONG lub SHORT",IF(NOT(ISNUMBER('Trades'!D156)),"Podaj prawidłowy czas otwarcia",IF(OR('Trades'!D156&lt;1,'Trades'!D156&gt;2958465),"Podaj prawidłowy czas otwarcia",IF(NOT(ISNUMBER('Trades'!E156)),"Podaj dodatnią początkową ilość",IF(OR('Trades'!E156&lt;=0,'Trades'!E156&gt;1000000,ROUND('Trades'!E156,8)&lt;&gt;'Trades'!E156),"Podaj dodatnią początkową ilość",IF('Trades'!F156="","Podaj jednostkę ilości",IF(AND('Trades'!I156&lt;&gt;"OPEN",'Trades'!I156&lt;&gt;"CLOSED"),"Wybierz OPEN lub CLOSED",IF(AND('Trades'!J156&lt;&gt;"NET",'Trades'!J156&lt;&gt;"GROSS"),"Wybierz NET lub GROSS",IF(COUNTIFS('Exits'!$B$9:$B$608,'Trades'!A156,'Exits'!$G$9:$G$608,-1)&gt;0,"Sprawdź powiązane wyjścia",IF(D156&gt;'Trades'!E156,"Zamknięta ilość przekracza początkową",IF(AND('Trades'!I156="OPEN",D156='Trades'!E156),"OPEN jest sprzeczne z zerową pozostałą ilością",IF('Trades'!I156="OPEN","",IF(O156=0,"Dodaj wyjście w Exits",IF(D156&lt;&gt;'Trades'!E156,"CLOSED wymaga zamknięcia całej ilości",IF(AND('Trades'!J156="NET",NOT(ISNUMBER('Trades'!L156))),"Podaj uzgodnione netto całej pozycji",IF(AND('Trades'!J156="NET",'Trades'!K156&lt;&gt;"YES"),"Potwierdź netto całej pozycji",IF(IF('Trades'!J156="NET",IF('Trades'!M156="",FALSE,IF(NOT(ISNUMBER('Trades'!M156)),TRUE,OR('Trades'!M156&lt;0,'Trades'!M156&gt;1000000000,ROUND('Trades'!M156,2)&lt;&gt;'Trades'!M156))),FALSE),"Kwoty: do 2 miejsc po przecinku; wartość bezwzględna wpisu ≤ 1 000 000 000.",IF(IF('Trades'!J156="NET",IF('Trades'!N156="",FALSE,IF(NOT(ISNUMBER('Trades'!N156)),TRUE,OR('Trades'!N156&lt;0,'Trades'!N156&gt;1000000000,ROUND('Trades'!N156,2)&lt;&gt;'Trades'!N156))),FALSE),"Kwoty: do 2 miejsc po przecinku; wartość bezwzględna wpisu ≤ 1 000 000 000.",IF(IF('Trades'!J156="NET",IF('Trades'!O156="",FALSE,IF(NOT(ISNUMBER('Trades'!O156)),TRUE,OR(ABS('Trades'!O156)&gt;1000000000,ROUND('Trades'!O156,2)&lt;&gt;'Trades'!O156))),FALSE),"Kwoty: do 2 miejsc po przecinku; wartość bezwzględna wpisu ≤ 1 000 000 000.",IF(AND('Trades'!J156="GROSS",NOT(ISNUMBER('Trades'!M156))),"Podaj prowizję, także zero",IF(AND('Trades'!J156="GROSS",'Trades'!M156&lt;0),"Prowizja nie może być ujemna",IF(AND('Trades'!J156="GROSS",NOT(ISNUMBER('Trades'!N156))),"Podaj pozostałe opłaty, także zero",IF(AND('Trades'!J156="GROSS",'Trades'!N156&lt;0),"Opłaty nie mogą być ujemne",IF(AND('Trades'!J156="GROSS",NOT(ISNUMBER('Trades'!O156))),"Podaj finansowanie ze znakiem, także zero",IF(AND('Trades'!J156="GROSS",NOT(ISNUMBER(F156))),"Podaj P&amp;L brutto każdego wyjścia",IF(IF('Trades'!J156="NET",OR(ABS('Trades'!L156)&gt;1000000000,ROUND('Trades'!L156,2)&lt;&gt;'Trades'!L156),FALSE),"Kwoty: do 2 miejsc po przecinku; wartość bezwzględna wpisu ≤ 1 000 000 000.",IF(IF('Trades'!J156="GROSS",OR(ABS('Trades'!M156)&gt;1000000000,ABS('Trades'!N156)&gt;1000000000,ABS('Trades'!O156)&gt;1000000000,ROUND('Trades'!M156,2)&lt;&gt;'Trades'!M156,ROUND('Trades'!N156,2)&lt;&gt;'Trades'!N156,ROUND('Trades'!O156,2)&lt;&gt;'Trades'!O156),FALSE),"Kwoty: do 2 miejsc po przecinku; wartość bezwzględna wpisu ≤ 1 000 000 000.",IF(AND('Trades'!G156&lt;&gt;"",OR(NOT(ISNUMBER('Trades'!G156)),'Trades'!G156&lt;=0)),"Podaj dodatnią cenę lub pozostaw puste",IF(AND('Trades'!H156&lt;&gt;"",OR(NOT(ISNUMBER('Trades'!H156)),'Trades'!H156&lt;=0)),"Podaj dodatnią cenę lub pozostaw puste","")))))))))))))))))))))))))))))))))))</x:f>
      </x:c>
      <x:c r="D156" s="31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b.d.",ROUND(SUMIFS('Exits'!$I$9:$I$608,'Exits'!$B$9:$B$608,'Trades'!A156),8)))</x:f>
      </x:c>
      <x:c r="E156" s="32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b.d.",IF(OR(O156=0,COUNTIFS('Exits'!$B$9:$B$608,'Trades'!A156,'Exits'!$G$9:$G$608,-1)&gt;0),"b.d.",_xlfn.MAXIFS('Exits'!$C$9:$C$608,'Exits'!$B$9:$B$608,'Trades'!A156))))</x:f>
      </x:c>
      <x:c r="F156" s="30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b.d.",IF(AND(O156&gt;0,SUMIFS('Exits'!$J$9:$J$608,'Exits'!$B$9:$B$608,'Trades'!A156)=O156),ROUND(SUMIFS('Exits'!$F$9:$F$608,'Exits'!$B$9:$B$608,'Trades'!A156),2),"b.d.")))</x:f>
      </x:c>
      <x:c r="G156" s="30" t="str">
        <x:f>IF(P156=0,"",IF(K156&lt;&gt;1,"b.d.",IF('Trades'!J156="NET",'Trades'!L156,ROUND(F156-'Trades'!M156-'Trades'!N156+'Trades'!O156,2))))</x:f>
      </x:c>
      <x:c r="H156" s="31" t="str">
        <x:f>IF(P156=0,"",IF(N156=1,G156/'Trades'!P156,"b.d."))</x:f>
      </x:c>
      <x:c r="I156" s="33" t="str">
        <x:f>IF(P156=0,"",IF(K156&lt;&gt;1,"Pozycja niezamknięta",IF(NOT(ISNUMBER('Trades'!P156)),"Brak lub błędne ryzyko: dodatnie, ≤ 1 000 000 000, do 2 miejsc po przecinku.",IF(OR('Trades'!P156&lt;=0,'Trades'!P156&gt;1000000000,ROUND('Trades'!P156,2)&lt;&gt;'Trades'!P156),"Brak lub błędne ryzyko: dodatnie, ≤ 1 000 000 000, do 2 miejsc po przecinku.",IF(AND('Trades'!Q156&lt;&gt;"PRICE",'Trades'!Q156&lt;&gt;"ALL_IN"),"Wybierz PRICE lub ALL_IN",IF('Trades'!Q156&lt;&gt;'Summary'!$K$4,"Wybrano inną podstawę","Zapisane"))))))</x:f>
      </x:c>
      <x:c r="J156" s="33" t="str">
        <x:f>IF(P156=0,"",IF('Summary'!$H$6="Sprawdź daty filtra","Sprawdź daty filtra",IF(L156=1,"Uwzględniona",IF(K156=1,"Poza okresem","Nieuwzględniona"))))</x:f>
      </x:c>
      <x:c r="K156" s="29" t="n">
        <x:f>IF(P156=0,0,IF('Trades'!I156="UNSUPPORTED",4,IF(C156&lt;&gt;"",3,IF('Trades'!I156="OPEN",2,1))))</x:f>
        <x:v>0</x:v>
      </x:c>
      <x:c r="L156" s="29" t="n">
        <x:f>IF(OR(K156&lt;&gt;1,'Summary'!$H$6="Sprawdź daty filtra"),0,IF(AND(OR('Summary'!$B$6="",E156&gt;='Summary'!$B$6),OR('Summary'!$E$6="",E156&lt;'Summary'!$E$6+1)),1,0))</x:f>
        <x:v>0</x:v>
      </x:c>
      <x:c r="M156" s="29" t="n">
        <x:f>IF(AND(L156=1,N156=1,'Trades'!Q156='Summary'!$K$4),1,0)</x:f>
        <x:v>0</x:v>
      </x:c>
      <x:c r="N156" s="29" t="n">
        <x:f>IF(K156&lt;&gt;1,0,IF(NOT(ISNUMBER('Trades'!P156)),0,IF(AND('Trades'!P156&gt;0,'Trades'!P156&lt;=1000000000,ROUND('Trades'!P156,2)='Trades'!P156,OR('Trades'!Q156="PRICE",'Trades'!Q156="ALL_IN")),1,0)))</x:f>
        <x:v>0</x:v>
      </x:c>
      <x:c r="O156" s="29" t="n">
        <x:f>IF(P156=0,0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0,COUNTIFS('Exits'!$B$9:$B$608,'Trades'!A156,'Exits'!$K$9:$K$608,1)))</x:f>
        <x:v>0</x:v>
      </x:c>
      <x:c r="P156" s="29" t="n">
        <x:f>IF(COUNTA('Trades'!A156:I156,'Trades'!K156:T156)=0,0,1)</x:f>
        <x:v>0</x:v>
      </x:c>
    </x:row>
    <x:row r="157" ht="52" customHeight="1">
      <x:c r="A157" s="29" t="str">
        <x:f>IF(P157=0,"",IF('Trades'!A157="","[Trades "&amp;ROW()&amp;"]",'Trades'!A157))</x:f>
      </x:c>
      <x:c r="B157" s="33" t="str">
        <x:f>IF(K157=0,"",CHOOSE(K157,"Zamknięta","Otwarta","Niepełna / błędna","Nieobsługiwana"))</x:f>
      </x:c>
      <x:c r="C157" s="33" t="str">
        <x:f>IF(P157=0,"",IF('Trades'!I157="UNSUPPORTED","Dobieranie / odwrócenia nie są obsługiwane",IF('Trades'!A157="","Podaj ID transakcji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ID: tekst zaczynający się od A–Z, do 64 znaków; bez *, ?, ~, =, &lt; i &gt;. Przykład: T-001.",IF(COUNTIFS('Trades'!$A$9:$A$208,'Trades'!A157)&lt;&gt;1,"ID transakcji się powtarza",IF('Trades'!B157="","Podaj instrument",IF(AND('Trades'!C157&lt;&gt;"LONG",'Trades'!C157&lt;&gt;"SHORT"),"Wybierz LONG lub SHORT",IF(NOT(ISNUMBER('Trades'!D157)),"Podaj prawidłowy czas otwarcia",IF(OR('Trades'!D157&lt;1,'Trades'!D157&gt;2958465),"Podaj prawidłowy czas otwarcia",IF(NOT(ISNUMBER('Trades'!E157)),"Podaj dodatnią początkową ilość",IF(OR('Trades'!E157&lt;=0,'Trades'!E157&gt;1000000,ROUND('Trades'!E157,8)&lt;&gt;'Trades'!E157),"Podaj dodatnią początkową ilość",IF('Trades'!F157="","Podaj jednostkę ilości",IF(AND('Trades'!I157&lt;&gt;"OPEN",'Trades'!I157&lt;&gt;"CLOSED"),"Wybierz OPEN lub CLOSED",IF(AND('Trades'!J157&lt;&gt;"NET",'Trades'!J157&lt;&gt;"GROSS"),"Wybierz NET lub GROSS",IF(COUNTIFS('Exits'!$B$9:$B$608,'Trades'!A157,'Exits'!$G$9:$G$608,-1)&gt;0,"Sprawdź powiązane wyjścia",IF(D157&gt;'Trades'!E157,"Zamknięta ilość przekracza początkową",IF(AND('Trades'!I157="OPEN",D157='Trades'!E157),"OPEN jest sprzeczne z zerową pozostałą ilością",IF('Trades'!I157="OPEN","",IF(O157=0,"Dodaj wyjście w Exits",IF(D157&lt;&gt;'Trades'!E157,"CLOSED wymaga zamknięcia całej ilości",IF(AND('Trades'!J157="NET",NOT(ISNUMBER('Trades'!L157))),"Podaj uzgodnione netto całej pozycji",IF(AND('Trades'!J157="NET",'Trades'!K157&lt;&gt;"YES"),"Potwierdź netto całej pozycji",IF(IF('Trades'!J157="NET",IF('Trades'!M157="",FALSE,IF(NOT(ISNUMBER('Trades'!M157)),TRUE,OR('Trades'!M157&lt;0,'Trades'!M157&gt;1000000000,ROUND('Trades'!M157,2)&lt;&gt;'Trades'!M157))),FALSE),"Kwoty: do 2 miejsc po przecinku; wartość bezwzględna wpisu ≤ 1 000 000 000.",IF(IF('Trades'!J157="NET",IF('Trades'!N157="",FALSE,IF(NOT(ISNUMBER('Trades'!N157)),TRUE,OR('Trades'!N157&lt;0,'Trades'!N157&gt;1000000000,ROUND('Trades'!N157,2)&lt;&gt;'Trades'!N157))),FALSE),"Kwoty: do 2 miejsc po przecinku; wartość bezwzględna wpisu ≤ 1 000 000 000.",IF(IF('Trades'!J157="NET",IF('Trades'!O157="",FALSE,IF(NOT(ISNUMBER('Trades'!O157)),TRUE,OR(ABS('Trades'!O157)&gt;1000000000,ROUND('Trades'!O157,2)&lt;&gt;'Trades'!O157))),FALSE),"Kwoty: do 2 miejsc po przecinku; wartość bezwzględna wpisu ≤ 1 000 000 000.",IF(AND('Trades'!J157="GROSS",NOT(ISNUMBER('Trades'!M157))),"Podaj prowizję, także zero",IF(AND('Trades'!J157="GROSS",'Trades'!M157&lt;0),"Prowizja nie może być ujemna",IF(AND('Trades'!J157="GROSS",NOT(ISNUMBER('Trades'!N157))),"Podaj pozostałe opłaty, także zero",IF(AND('Trades'!J157="GROSS",'Trades'!N157&lt;0),"Opłaty nie mogą być ujemne",IF(AND('Trades'!J157="GROSS",NOT(ISNUMBER('Trades'!O157))),"Podaj finansowanie ze znakiem, także zero",IF(AND('Trades'!J157="GROSS",NOT(ISNUMBER(F157))),"Podaj P&amp;L brutto każdego wyjścia",IF(IF('Trades'!J157="NET",OR(ABS('Trades'!L157)&gt;1000000000,ROUND('Trades'!L157,2)&lt;&gt;'Trades'!L157),FALSE),"Kwoty: do 2 miejsc po przecinku; wartość bezwzględna wpisu ≤ 1 000 000 000.",IF(IF('Trades'!J157="GROSS",OR(ABS('Trades'!M157)&gt;1000000000,ABS('Trades'!N157)&gt;1000000000,ABS('Trades'!O157)&gt;1000000000,ROUND('Trades'!M157,2)&lt;&gt;'Trades'!M157,ROUND('Trades'!N157,2)&lt;&gt;'Trades'!N157,ROUND('Trades'!O157,2)&lt;&gt;'Trades'!O157),FALSE),"Kwoty: do 2 miejsc po przecinku; wartość bezwzględna wpisu ≤ 1 000 000 000.",IF(AND('Trades'!G157&lt;&gt;"",OR(NOT(ISNUMBER('Trades'!G157)),'Trades'!G157&lt;=0)),"Podaj dodatnią cenę lub pozostaw puste",IF(AND('Trades'!H157&lt;&gt;"",OR(NOT(ISNUMBER('Trades'!H157)),'Trades'!H157&lt;=0)),"Podaj dodatnią cenę lub pozostaw puste","")))))))))))))))))))))))))))))))))))</x:f>
      </x:c>
      <x:c r="D157" s="31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b.d.",ROUND(SUMIFS('Exits'!$I$9:$I$608,'Exits'!$B$9:$B$608,'Trades'!A157),8)))</x:f>
      </x:c>
      <x:c r="E157" s="32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b.d.",IF(OR(O157=0,COUNTIFS('Exits'!$B$9:$B$608,'Trades'!A157,'Exits'!$G$9:$G$608,-1)&gt;0),"b.d.",_xlfn.MAXIFS('Exits'!$C$9:$C$608,'Exits'!$B$9:$B$608,'Trades'!A157))))</x:f>
      </x:c>
      <x:c r="F157" s="30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b.d.",IF(AND(O157&gt;0,SUMIFS('Exits'!$J$9:$J$608,'Exits'!$B$9:$B$608,'Trades'!A157)=O157),ROUND(SUMIFS('Exits'!$F$9:$F$608,'Exits'!$B$9:$B$608,'Trades'!A157),2),"b.d.")))</x:f>
      </x:c>
      <x:c r="G157" s="30" t="str">
        <x:f>IF(P157=0,"",IF(K157&lt;&gt;1,"b.d.",IF('Trades'!J157="NET",'Trades'!L157,ROUND(F157-'Trades'!M157-'Trades'!N157+'Trades'!O157,2))))</x:f>
      </x:c>
      <x:c r="H157" s="31" t="str">
        <x:f>IF(P157=0,"",IF(N157=1,G157/'Trades'!P157,"b.d."))</x:f>
      </x:c>
      <x:c r="I157" s="33" t="str">
        <x:f>IF(P157=0,"",IF(K157&lt;&gt;1,"Pozycja niezamknięta",IF(NOT(ISNUMBER('Trades'!P157)),"Brak lub błędne ryzyko: dodatnie, ≤ 1 000 000 000, do 2 miejsc po przecinku.",IF(OR('Trades'!P157&lt;=0,'Trades'!P157&gt;1000000000,ROUND('Trades'!P157,2)&lt;&gt;'Trades'!P157),"Brak lub błędne ryzyko: dodatnie, ≤ 1 000 000 000, do 2 miejsc po przecinku.",IF(AND('Trades'!Q157&lt;&gt;"PRICE",'Trades'!Q157&lt;&gt;"ALL_IN"),"Wybierz PRICE lub ALL_IN",IF('Trades'!Q157&lt;&gt;'Summary'!$K$4,"Wybrano inną podstawę","Zapisane"))))))</x:f>
      </x:c>
      <x:c r="J157" s="33" t="str">
        <x:f>IF(P157=0,"",IF('Summary'!$H$6="Sprawdź daty filtra","Sprawdź daty filtra",IF(L157=1,"Uwzględniona",IF(K157=1,"Poza okresem","Nieuwzględniona"))))</x:f>
      </x:c>
      <x:c r="K157" s="29" t="n">
        <x:f>IF(P157=0,0,IF('Trades'!I157="UNSUPPORTED",4,IF(C157&lt;&gt;"",3,IF('Trades'!I157="OPEN",2,1))))</x:f>
        <x:v>0</x:v>
      </x:c>
      <x:c r="L157" s="29" t="n">
        <x:f>IF(OR(K157&lt;&gt;1,'Summary'!$H$6="Sprawdź daty filtra"),0,IF(AND(OR('Summary'!$B$6="",E157&gt;='Summary'!$B$6),OR('Summary'!$E$6="",E157&lt;'Summary'!$E$6+1)),1,0))</x:f>
        <x:v>0</x:v>
      </x:c>
      <x:c r="M157" s="29" t="n">
        <x:f>IF(AND(L157=1,N157=1,'Trades'!Q157='Summary'!$K$4),1,0)</x:f>
        <x:v>0</x:v>
      </x:c>
      <x:c r="N157" s="29" t="n">
        <x:f>IF(K157&lt;&gt;1,0,IF(NOT(ISNUMBER('Trades'!P157)),0,IF(AND('Trades'!P157&gt;0,'Trades'!P157&lt;=1000000000,ROUND('Trades'!P157,2)='Trades'!P157,OR('Trades'!Q157="PRICE",'Trades'!Q157="ALL_IN")),1,0)))</x:f>
        <x:v>0</x:v>
      </x:c>
      <x:c r="O157" s="29" t="n">
        <x:f>IF(P157=0,0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0,COUNTIFS('Exits'!$B$9:$B$608,'Trades'!A157,'Exits'!$K$9:$K$608,1)))</x:f>
        <x:v>0</x:v>
      </x:c>
      <x:c r="P157" s="29" t="n">
        <x:f>IF(COUNTA('Trades'!A157:I157,'Trades'!K157:T157)=0,0,1)</x:f>
        <x:v>0</x:v>
      </x:c>
    </x:row>
    <x:row r="158" ht="52" customHeight="1">
      <x:c r="A158" s="29" t="str">
        <x:f>IF(P158=0,"",IF('Trades'!A158="","[Trades "&amp;ROW()&amp;"]",'Trades'!A158))</x:f>
      </x:c>
      <x:c r="B158" s="33" t="str">
        <x:f>IF(K158=0,"",CHOOSE(K158,"Zamknięta","Otwarta","Niepełna / błędna","Nieobsługiwana"))</x:f>
      </x:c>
      <x:c r="C158" s="33" t="str">
        <x:f>IF(P158=0,"",IF('Trades'!I158="UNSUPPORTED","Dobieranie / odwrócenia nie są obsługiwane",IF('Trades'!A158="","Podaj ID transakcji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ID: tekst zaczynający się od A–Z, do 64 znaków; bez *, ?, ~, =, &lt; i &gt;. Przykład: T-001.",IF(COUNTIFS('Trades'!$A$9:$A$208,'Trades'!A158)&lt;&gt;1,"ID transakcji się powtarza",IF('Trades'!B158="","Podaj instrument",IF(AND('Trades'!C158&lt;&gt;"LONG",'Trades'!C158&lt;&gt;"SHORT"),"Wybierz LONG lub SHORT",IF(NOT(ISNUMBER('Trades'!D158)),"Podaj prawidłowy czas otwarcia",IF(OR('Trades'!D158&lt;1,'Trades'!D158&gt;2958465),"Podaj prawidłowy czas otwarcia",IF(NOT(ISNUMBER('Trades'!E158)),"Podaj dodatnią początkową ilość",IF(OR('Trades'!E158&lt;=0,'Trades'!E158&gt;1000000,ROUND('Trades'!E158,8)&lt;&gt;'Trades'!E158),"Podaj dodatnią początkową ilość",IF('Trades'!F158="","Podaj jednostkę ilości",IF(AND('Trades'!I158&lt;&gt;"OPEN",'Trades'!I158&lt;&gt;"CLOSED"),"Wybierz OPEN lub CLOSED",IF(AND('Trades'!J158&lt;&gt;"NET",'Trades'!J158&lt;&gt;"GROSS"),"Wybierz NET lub GROSS",IF(COUNTIFS('Exits'!$B$9:$B$608,'Trades'!A158,'Exits'!$G$9:$G$608,-1)&gt;0,"Sprawdź powiązane wyjścia",IF(D158&gt;'Trades'!E158,"Zamknięta ilość przekracza początkową",IF(AND('Trades'!I158="OPEN",D158='Trades'!E158),"OPEN jest sprzeczne z zerową pozostałą ilością",IF('Trades'!I158="OPEN","",IF(O158=0,"Dodaj wyjście w Exits",IF(D158&lt;&gt;'Trades'!E158,"CLOSED wymaga zamknięcia całej ilości",IF(AND('Trades'!J158="NET",NOT(ISNUMBER('Trades'!L158))),"Podaj uzgodnione netto całej pozycji",IF(AND('Trades'!J158="NET",'Trades'!K158&lt;&gt;"YES"),"Potwierdź netto całej pozycji",IF(IF('Trades'!J158="NET",IF('Trades'!M158="",FALSE,IF(NOT(ISNUMBER('Trades'!M158)),TRUE,OR('Trades'!M158&lt;0,'Trades'!M158&gt;1000000000,ROUND('Trades'!M158,2)&lt;&gt;'Trades'!M158))),FALSE),"Kwoty: do 2 miejsc po przecinku; wartość bezwzględna wpisu ≤ 1 000 000 000.",IF(IF('Trades'!J158="NET",IF('Trades'!N158="",FALSE,IF(NOT(ISNUMBER('Trades'!N158)),TRUE,OR('Trades'!N158&lt;0,'Trades'!N158&gt;1000000000,ROUND('Trades'!N158,2)&lt;&gt;'Trades'!N158))),FALSE),"Kwoty: do 2 miejsc po przecinku; wartość bezwzględna wpisu ≤ 1 000 000 000.",IF(IF('Trades'!J158="NET",IF('Trades'!O158="",FALSE,IF(NOT(ISNUMBER('Trades'!O158)),TRUE,OR(ABS('Trades'!O158)&gt;1000000000,ROUND('Trades'!O158,2)&lt;&gt;'Trades'!O158))),FALSE),"Kwoty: do 2 miejsc po przecinku; wartość bezwzględna wpisu ≤ 1 000 000 000.",IF(AND('Trades'!J158="GROSS",NOT(ISNUMBER('Trades'!M158))),"Podaj prowizję, także zero",IF(AND('Trades'!J158="GROSS",'Trades'!M158&lt;0),"Prowizja nie może być ujemna",IF(AND('Trades'!J158="GROSS",NOT(ISNUMBER('Trades'!N158))),"Podaj pozostałe opłaty, także zero",IF(AND('Trades'!J158="GROSS",'Trades'!N158&lt;0),"Opłaty nie mogą być ujemne",IF(AND('Trades'!J158="GROSS",NOT(ISNUMBER('Trades'!O158))),"Podaj finansowanie ze znakiem, także zero",IF(AND('Trades'!J158="GROSS",NOT(ISNUMBER(F158))),"Podaj P&amp;L brutto każdego wyjścia",IF(IF('Trades'!J158="NET",OR(ABS('Trades'!L158)&gt;1000000000,ROUND('Trades'!L158,2)&lt;&gt;'Trades'!L158),FALSE),"Kwoty: do 2 miejsc po przecinku; wartość bezwzględna wpisu ≤ 1 000 000 000.",IF(IF('Trades'!J158="GROSS",OR(ABS('Trades'!M158)&gt;1000000000,ABS('Trades'!N158)&gt;1000000000,ABS('Trades'!O158)&gt;1000000000,ROUND('Trades'!M158,2)&lt;&gt;'Trades'!M158,ROUND('Trades'!N158,2)&lt;&gt;'Trades'!N158,ROUND('Trades'!O158,2)&lt;&gt;'Trades'!O158),FALSE),"Kwoty: do 2 miejsc po przecinku; wartość bezwzględna wpisu ≤ 1 000 000 000.",IF(AND('Trades'!G158&lt;&gt;"",OR(NOT(ISNUMBER('Trades'!G158)),'Trades'!G158&lt;=0)),"Podaj dodatnią cenę lub pozostaw puste",IF(AND('Trades'!H158&lt;&gt;"",OR(NOT(ISNUMBER('Trades'!H158)),'Trades'!H158&lt;=0)),"Podaj dodatnią cenę lub pozostaw puste","")))))))))))))))))))))))))))))))))))</x:f>
      </x:c>
      <x:c r="D158" s="31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b.d.",ROUND(SUMIFS('Exits'!$I$9:$I$608,'Exits'!$B$9:$B$608,'Trades'!A158),8)))</x:f>
      </x:c>
      <x:c r="E158" s="32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b.d.",IF(OR(O158=0,COUNTIFS('Exits'!$B$9:$B$608,'Trades'!A158,'Exits'!$G$9:$G$608,-1)&gt;0),"b.d.",_xlfn.MAXIFS('Exits'!$C$9:$C$608,'Exits'!$B$9:$B$608,'Trades'!A158))))</x:f>
      </x:c>
      <x:c r="F158" s="30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b.d.",IF(AND(O158&gt;0,SUMIFS('Exits'!$J$9:$J$608,'Exits'!$B$9:$B$608,'Trades'!A158)=O158),ROUND(SUMIFS('Exits'!$F$9:$F$608,'Exits'!$B$9:$B$608,'Trades'!A158),2),"b.d.")))</x:f>
      </x:c>
      <x:c r="G158" s="30" t="str">
        <x:f>IF(P158=0,"",IF(K158&lt;&gt;1,"b.d.",IF('Trades'!J158="NET",'Trades'!L158,ROUND(F158-'Trades'!M158-'Trades'!N158+'Trades'!O158,2))))</x:f>
      </x:c>
      <x:c r="H158" s="31" t="str">
        <x:f>IF(P158=0,"",IF(N158=1,G158/'Trades'!P158,"b.d."))</x:f>
      </x:c>
      <x:c r="I158" s="33" t="str">
        <x:f>IF(P158=0,"",IF(K158&lt;&gt;1,"Pozycja niezamknięta",IF(NOT(ISNUMBER('Trades'!P158)),"Brak lub błędne ryzyko: dodatnie, ≤ 1 000 000 000, do 2 miejsc po przecinku.",IF(OR('Trades'!P158&lt;=0,'Trades'!P158&gt;1000000000,ROUND('Trades'!P158,2)&lt;&gt;'Trades'!P158),"Brak lub błędne ryzyko: dodatnie, ≤ 1 000 000 000, do 2 miejsc po przecinku.",IF(AND('Trades'!Q158&lt;&gt;"PRICE",'Trades'!Q158&lt;&gt;"ALL_IN"),"Wybierz PRICE lub ALL_IN",IF('Trades'!Q158&lt;&gt;'Summary'!$K$4,"Wybrano inną podstawę","Zapisane"))))))</x:f>
      </x:c>
      <x:c r="J158" s="33" t="str">
        <x:f>IF(P158=0,"",IF('Summary'!$H$6="Sprawdź daty filtra","Sprawdź daty filtra",IF(L158=1,"Uwzględniona",IF(K158=1,"Poza okresem","Nieuwzględniona"))))</x:f>
      </x:c>
      <x:c r="K158" s="29" t="n">
        <x:f>IF(P158=0,0,IF('Trades'!I158="UNSUPPORTED",4,IF(C158&lt;&gt;"",3,IF('Trades'!I158="OPEN",2,1))))</x:f>
        <x:v>0</x:v>
      </x:c>
      <x:c r="L158" s="29" t="n">
        <x:f>IF(OR(K158&lt;&gt;1,'Summary'!$H$6="Sprawdź daty filtra"),0,IF(AND(OR('Summary'!$B$6="",E158&gt;='Summary'!$B$6),OR('Summary'!$E$6="",E158&lt;'Summary'!$E$6+1)),1,0))</x:f>
        <x:v>0</x:v>
      </x:c>
      <x:c r="M158" s="29" t="n">
        <x:f>IF(AND(L158=1,N158=1,'Trades'!Q158='Summary'!$K$4),1,0)</x:f>
        <x:v>0</x:v>
      </x:c>
      <x:c r="N158" s="29" t="n">
        <x:f>IF(K158&lt;&gt;1,0,IF(NOT(ISNUMBER('Trades'!P158)),0,IF(AND('Trades'!P158&gt;0,'Trades'!P158&lt;=1000000000,ROUND('Trades'!P158,2)='Trades'!P158,OR('Trades'!Q158="PRICE",'Trades'!Q158="ALL_IN")),1,0)))</x:f>
        <x:v>0</x:v>
      </x:c>
      <x:c r="O158" s="29" t="n">
        <x:f>IF(P158=0,0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0,COUNTIFS('Exits'!$B$9:$B$608,'Trades'!A158,'Exits'!$K$9:$K$608,1)))</x:f>
        <x:v>0</x:v>
      </x:c>
      <x:c r="P158" s="29" t="n">
        <x:f>IF(COUNTA('Trades'!A158:I158,'Trades'!K158:T158)=0,0,1)</x:f>
        <x:v>0</x:v>
      </x:c>
    </x:row>
    <x:row r="159" ht="52" customHeight="1">
      <x:c r="A159" s="29" t="str">
        <x:f>IF(P159=0,"",IF('Trades'!A159="","[Trades "&amp;ROW()&amp;"]",'Trades'!A159))</x:f>
      </x:c>
      <x:c r="B159" s="33" t="str">
        <x:f>IF(K159=0,"",CHOOSE(K159,"Zamknięta","Otwarta","Niepełna / błędna","Nieobsługiwana"))</x:f>
      </x:c>
      <x:c r="C159" s="33" t="str">
        <x:f>IF(P159=0,"",IF('Trades'!I159="UNSUPPORTED","Dobieranie / odwrócenia nie są obsługiwane",IF('Trades'!A159="","Podaj ID transakcji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ID: tekst zaczynający się od A–Z, do 64 znaków; bez *, ?, ~, =, &lt; i &gt;. Przykład: T-001.",IF(COUNTIFS('Trades'!$A$9:$A$208,'Trades'!A159)&lt;&gt;1,"ID transakcji się powtarza",IF('Trades'!B159="","Podaj instrument",IF(AND('Trades'!C159&lt;&gt;"LONG",'Trades'!C159&lt;&gt;"SHORT"),"Wybierz LONG lub SHORT",IF(NOT(ISNUMBER('Trades'!D159)),"Podaj prawidłowy czas otwarcia",IF(OR('Trades'!D159&lt;1,'Trades'!D159&gt;2958465),"Podaj prawidłowy czas otwarcia",IF(NOT(ISNUMBER('Trades'!E159)),"Podaj dodatnią początkową ilość",IF(OR('Trades'!E159&lt;=0,'Trades'!E159&gt;1000000,ROUND('Trades'!E159,8)&lt;&gt;'Trades'!E159),"Podaj dodatnią początkową ilość",IF('Trades'!F159="","Podaj jednostkę ilości",IF(AND('Trades'!I159&lt;&gt;"OPEN",'Trades'!I159&lt;&gt;"CLOSED"),"Wybierz OPEN lub CLOSED",IF(AND('Trades'!J159&lt;&gt;"NET",'Trades'!J159&lt;&gt;"GROSS"),"Wybierz NET lub GROSS",IF(COUNTIFS('Exits'!$B$9:$B$608,'Trades'!A159,'Exits'!$G$9:$G$608,-1)&gt;0,"Sprawdź powiązane wyjścia",IF(D159&gt;'Trades'!E159,"Zamknięta ilość przekracza początkową",IF(AND('Trades'!I159="OPEN",D159='Trades'!E159),"OPEN jest sprzeczne z zerową pozostałą ilością",IF('Trades'!I159="OPEN","",IF(O159=0,"Dodaj wyjście w Exits",IF(D159&lt;&gt;'Trades'!E159,"CLOSED wymaga zamknięcia całej ilości",IF(AND('Trades'!J159="NET",NOT(ISNUMBER('Trades'!L159))),"Podaj uzgodnione netto całej pozycji",IF(AND('Trades'!J159="NET",'Trades'!K159&lt;&gt;"YES"),"Potwierdź netto całej pozycji",IF(IF('Trades'!J159="NET",IF('Trades'!M159="",FALSE,IF(NOT(ISNUMBER('Trades'!M159)),TRUE,OR('Trades'!M159&lt;0,'Trades'!M159&gt;1000000000,ROUND('Trades'!M159,2)&lt;&gt;'Trades'!M159))),FALSE),"Kwoty: do 2 miejsc po przecinku; wartość bezwzględna wpisu ≤ 1 000 000 000.",IF(IF('Trades'!J159="NET",IF('Trades'!N159="",FALSE,IF(NOT(ISNUMBER('Trades'!N159)),TRUE,OR('Trades'!N159&lt;0,'Trades'!N159&gt;1000000000,ROUND('Trades'!N159,2)&lt;&gt;'Trades'!N159))),FALSE),"Kwoty: do 2 miejsc po przecinku; wartość bezwzględna wpisu ≤ 1 000 000 000.",IF(IF('Trades'!J159="NET",IF('Trades'!O159="",FALSE,IF(NOT(ISNUMBER('Trades'!O159)),TRUE,OR(ABS('Trades'!O159)&gt;1000000000,ROUND('Trades'!O159,2)&lt;&gt;'Trades'!O159))),FALSE),"Kwoty: do 2 miejsc po przecinku; wartość bezwzględna wpisu ≤ 1 000 000 000.",IF(AND('Trades'!J159="GROSS",NOT(ISNUMBER('Trades'!M159))),"Podaj prowizję, także zero",IF(AND('Trades'!J159="GROSS",'Trades'!M159&lt;0),"Prowizja nie może być ujemna",IF(AND('Trades'!J159="GROSS",NOT(ISNUMBER('Trades'!N159))),"Podaj pozostałe opłaty, także zero",IF(AND('Trades'!J159="GROSS",'Trades'!N159&lt;0),"Opłaty nie mogą być ujemne",IF(AND('Trades'!J159="GROSS",NOT(ISNUMBER('Trades'!O159))),"Podaj finansowanie ze znakiem, także zero",IF(AND('Trades'!J159="GROSS",NOT(ISNUMBER(F159))),"Podaj P&amp;L brutto każdego wyjścia",IF(IF('Trades'!J159="NET",OR(ABS('Trades'!L159)&gt;1000000000,ROUND('Trades'!L159,2)&lt;&gt;'Trades'!L159),FALSE),"Kwoty: do 2 miejsc po przecinku; wartość bezwzględna wpisu ≤ 1 000 000 000.",IF(IF('Trades'!J159="GROSS",OR(ABS('Trades'!M159)&gt;1000000000,ABS('Trades'!N159)&gt;1000000000,ABS('Trades'!O159)&gt;1000000000,ROUND('Trades'!M159,2)&lt;&gt;'Trades'!M159,ROUND('Trades'!N159,2)&lt;&gt;'Trades'!N159,ROUND('Trades'!O159,2)&lt;&gt;'Trades'!O159),FALSE),"Kwoty: do 2 miejsc po przecinku; wartość bezwzględna wpisu ≤ 1 000 000 000.",IF(AND('Trades'!G159&lt;&gt;"",OR(NOT(ISNUMBER('Trades'!G159)),'Trades'!G159&lt;=0)),"Podaj dodatnią cenę lub pozostaw puste",IF(AND('Trades'!H159&lt;&gt;"",OR(NOT(ISNUMBER('Trades'!H159)),'Trades'!H159&lt;=0)),"Podaj dodatnią cenę lub pozostaw puste","")))))))))))))))))))))))))))))))))))</x:f>
      </x:c>
      <x:c r="D159" s="31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b.d.",ROUND(SUMIFS('Exits'!$I$9:$I$608,'Exits'!$B$9:$B$608,'Trades'!A159),8)))</x:f>
      </x:c>
      <x:c r="E159" s="32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b.d.",IF(OR(O159=0,COUNTIFS('Exits'!$B$9:$B$608,'Trades'!A159,'Exits'!$G$9:$G$608,-1)&gt;0),"b.d.",_xlfn.MAXIFS('Exits'!$C$9:$C$608,'Exits'!$B$9:$B$608,'Trades'!A159))))</x:f>
      </x:c>
      <x:c r="F159" s="30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b.d.",IF(AND(O159&gt;0,SUMIFS('Exits'!$J$9:$J$608,'Exits'!$B$9:$B$608,'Trades'!A159)=O159),ROUND(SUMIFS('Exits'!$F$9:$F$608,'Exits'!$B$9:$B$608,'Trades'!A159),2),"b.d.")))</x:f>
      </x:c>
      <x:c r="G159" s="30" t="str">
        <x:f>IF(P159=0,"",IF(K159&lt;&gt;1,"b.d.",IF('Trades'!J159="NET",'Trades'!L159,ROUND(F159-'Trades'!M159-'Trades'!N159+'Trades'!O159,2))))</x:f>
      </x:c>
      <x:c r="H159" s="31" t="str">
        <x:f>IF(P159=0,"",IF(N159=1,G159/'Trades'!P159,"b.d."))</x:f>
      </x:c>
      <x:c r="I159" s="33" t="str">
        <x:f>IF(P159=0,"",IF(K159&lt;&gt;1,"Pozycja niezamknięta",IF(NOT(ISNUMBER('Trades'!P159)),"Brak lub błędne ryzyko: dodatnie, ≤ 1 000 000 000, do 2 miejsc po przecinku.",IF(OR('Trades'!P159&lt;=0,'Trades'!P159&gt;1000000000,ROUND('Trades'!P159,2)&lt;&gt;'Trades'!P159),"Brak lub błędne ryzyko: dodatnie, ≤ 1 000 000 000, do 2 miejsc po przecinku.",IF(AND('Trades'!Q159&lt;&gt;"PRICE",'Trades'!Q159&lt;&gt;"ALL_IN"),"Wybierz PRICE lub ALL_IN",IF('Trades'!Q159&lt;&gt;'Summary'!$K$4,"Wybrano inną podstawę","Zapisane"))))))</x:f>
      </x:c>
      <x:c r="J159" s="33" t="str">
        <x:f>IF(P159=0,"",IF('Summary'!$H$6="Sprawdź daty filtra","Sprawdź daty filtra",IF(L159=1,"Uwzględniona",IF(K159=1,"Poza okresem","Nieuwzględniona"))))</x:f>
      </x:c>
      <x:c r="K159" s="29" t="n">
        <x:f>IF(P159=0,0,IF('Trades'!I159="UNSUPPORTED",4,IF(C159&lt;&gt;"",3,IF('Trades'!I159="OPEN",2,1))))</x:f>
        <x:v>0</x:v>
      </x:c>
      <x:c r="L159" s="29" t="n">
        <x:f>IF(OR(K159&lt;&gt;1,'Summary'!$H$6="Sprawdź daty filtra"),0,IF(AND(OR('Summary'!$B$6="",E159&gt;='Summary'!$B$6),OR('Summary'!$E$6="",E159&lt;'Summary'!$E$6+1)),1,0))</x:f>
        <x:v>0</x:v>
      </x:c>
      <x:c r="M159" s="29" t="n">
        <x:f>IF(AND(L159=1,N159=1,'Trades'!Q159='Summary'!$K$4),1,0)</x:f>
        <x:v>0</x:v>
      </x:c>
      <x:c r="N159" s="29" t="n">
        <x:f>IF(K159&lt;&gt;1,0,IF(NOT(ISNUMBER('Trades'!P159)),0,IF(AND('Trades'!P159&gt;0,'Trades'!P159&lt;=1000000000,ROUND('Trades'!P159,2)='Trades'!P159,OR('Trades'!Q159="PRICE",'Trades'!Q159="ALL_IN")),1,0)))</x:f>
        <x:v>0</x:v>
      </x:c>
      <x:c r="O159" s="29" t="n">
        <x:f>IF(P159=0,0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0,COUNTIFS('Exits'!$B$9:$B$608,'Trades'!A159,'Exits'!$K$9:$K$608,1)))</x:f>
        <x:v>0</x:v>
      </x:c>
      <x:c r="P159" s="29" t="n">
        <x:f>IF(COUNTA('Trades'!A159:I159,'Trades'!K159:T159)=0,0,1)</x:f>
        <x:v>0</x:v>
      </x:c>
    </x:row>
    <x:row r="160" ht="52" customHeight="1">
      <x:c r="A160" s="29" t="str">
        <x:f>IF(P160=0,"",IF('Trades'!A160="","[Trades "&amp;ROW()&amp;"]",'Trades'!A160))</x:f>
      </x:c>
      <x:c r="B160" s="33" t="str">
        <x:f>IF(K160=0,"",CHOOSE(K160,"Zamknięta","Otwarta","Niepełna / błędna","Nieobsługiwana"))</x:f>
      </x:c>
      <x:c r="C160" s="33" t="str">
        <x:f>IF(P160=0,"",IF('Trades'!I160="UNSUPPORTED","Dobieranie / odwrócenia nie są obsługiwane",IF('Trades'!A160="","Podaj ID transakcji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ID: tekst zaczynający się od A–Z, do 64 znaków; bez *, ?, ~, =, &lt; i &gt;. Przykład: T-001.",IF(COUNTIFS('Trades'!$A$9:$A$208,'Trades'!A160)&lt;&gt;1,"ID transakcji się powtarza",IF('Trades'!B160="","Podaj instrument",IF(AND('Trades'!C160&lt;&gt;"LONG",'Trades'!C160&lt;&gt;"SHORT"),"Wybierz LONG lub SHORT",IF(NOT(ISNUMBER('Trades'!D160)),"Podaj prawidłowy czas otwarcia",IF(OR('Trades'!D160&lt;1,'Trades'!D160&gt;2958465),"Podaj prawidłowy czas otwarcia",IF(NOT(ISNUMBER('Trades'!E160)),"Podaj dodatnią początkową ilość",IF(OR('Trades'!E160&lt;=0,'Trades'!E160&gt;1000000,ROUND('Trades'!E160,8)&lt;&gt;'Trades'!E160),"Podaj dodatnią początkową ilość",IF('Trades'!F160="","Podaj jednostkę ilości",IF(AND('Trades'!I160&lt;&gt;"OPEN",'Trades'!I160&lt;&gt;"CLOSED"),"Wybierz OPEN lub CLOSED",IF(AND('Trades'!J160&lt;&gt;"NET",'Trades'!J160&lt;&gt;"GROSS"),"Wybierz NET lub GROSS",IF(COUNTIFS('Exits'!$B$9:$B$608,'Trades'!A160,'Exits'!$G$9:$G$608,-1)&gt;0,"Sprawdź powiązane wyjścia",IF(D160&gt;'Trades'!E160,"Zamknięta ilość przekracza początkową",IF(AND('Trades'!I160="OPEN",D160='Trades'!E160),"OPEN jest sprzeczne z zerową pozostałą ilością",IF('Trades'!I160="OPEN","",IF(O160=0,"Dodaj wyjście w Exits",IF(D160&lt;&gt;'Trades'!E160,"CLOSED wymaga zamknięcia całej ilości",IF(AND('Trades'!J160="NET",NOT(ISNUMBER('Trades'!L160))),"Podaj uzgodnione netto całej pozycji",IF(AND('Trades'!J160="NET",'Trades'!K160&lt;&gt;"YES"),"Potwierdź netto całej pozycji",IF(IF('Trades'!J160="NET",IF('Trades'!M160="",FALSE,IF(NOT(ISNUMBER('Trades'!M160)),TRUE,OR('Trades'!M160&lt;0,'Trades'!M160&gt;1000000000,ROUND('Trades'!M160,2)&lt;&gt;'Trades'!M160))),FALSE),"Kwoty: do 2 miejsc po przecinku; wartość bezwzględna wpisu ≤ 1 000 000 000.",IF(IF('Trades'!J160="NET",IF('Trades'!N160="",FALSE,IF(NOT(ISNUMBER('Trades'!N160)),TRUE,OR('Trades'!N160&lt;0,'Trades'!N160&gt;1000000000,ROUND('Trades'!N160,2)&lt;&gt;'Trades'!N160))),FALSE),"Kwoty: do 2 miejsc po przecinku; wartość bezwzględna wpisu ≤ 1 000 000 000.",IF(IF('Trades'!J160="NET",IF('Trades'!O160="",FALSE,IF(NOT(ISNUMBER('Trades'!O160)),TRUE,OR(ABS('Trades'!O160)&gt;1000000000,ROUND('Trades'!O160,2)&lt;&gt;'Trades'!O160))),FALSE),"Kwoty: do 2 miejsc po przecinku; wartość bezwzględna wpisu ≤ 1 000 000 000.",IF(AND('Trades'!J160="GROSS",NOT(ISNUMBER('Trades'!M160))),"Podaj prowizję, także zero",IF(AND('Trades'!J160="GROSS",'Trades'!M160&lt;0),"Prowizja nie może być ujemna",IF(AND('Trades'!J160="GROSS",NOT(ISNUMBER('Trades'!N160))),"Podaj pozostałe opłaty, także zero",IF(AND('Trades'!J160="GROSS",'Trades'!N160&lt;0),"Opłaty nie mogą być ujemne",IF(AND('Trades'!J160="GROSS",NOT(ISNUMBER('Trades'!O160))),"Podaj finansowanie ze znakiem, także zero",IF(AND('Trades'!J160="GROSS",NOT(ISNUMBER(F160))),"Podaj P&amp;L brutto każdego wyjścia",IF(IF('Trades'!J160="NET",OR(ABS('Trades'!L160)&gt;1000000000,ROUND('Trades'!L160,2)&lt;&gt;'Trades'!L160),FALSE),"Kwoty: do 2 miejsc po przecinku; wartość bezwzględna wpisu ≤ 1 000 000 000.",IF(IF('Trades'!J160="GROSS",OR(ABS('Trades'!M160)&gt;1000000000,ABS('Trades'!N160)&gt;1000000000,ABS('Trades'!O160)&gt;1000000000,ROUND('Trades'!M160,2)&lt;&gt;'Trades'!M160,ROUND('Trades'!N160,2)&lt;&gt;'Trades'!N160,ROUND('Trades'!O160,2)&lt;&gt;'Trades'!O160),FALSE),"Kwoty: do 2 miejsc po przecinku; wartość bezwzględna wpisu ≤ 1 000 000 000.",IF(AND('Trades'!G160&lt;&gt;"",OR(NOT(ISNUMBER('Trades'!G160)),'Trades'!G160&lt;=0)),"Podaj dodatnią cenę lub pozostaw puste",IF(AND('Trades'!H160&lt;&gt;"",OR(NOT(ISNUMBER('Trades'!H160)),'Trades'!H160&lt;=0)),"Podaj dodatnią cenę lub pozostaw puste","")))))))))))))))))))))))))))))))))))</x:f>
      </x:c>
      <x:c r="D160" s="31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b.d.",ROUND(SUMIFS('Exits'!$I$9:$I$608,'Exits'!$B$9:$B$608,'Trades'!A160),8)))</x:f>
      </x:c>
      <x:c r="E160" s="32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b.d.",IF(OR(O160=0,COUNTIFS('Exits'!$B$9:$B$608,'Trades'!A160,'Exits'!$G$9:$G$608,-1)&gt;0),"b.d.",_xlfn.MAXIFS('Exits'!$C$9:$C$608,'Exits'!$B$9:$B$608,'Trades'!A160))))</x:f>
      </x:c>
      <x:c r="F160" s="30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b.d.",IF(AND(O160&gt;0,SUMIFS('Exits'!$J$9:$J$608,'Exits'!$B$9:$B$608,'Trades'!A160)=O160),ROUND(SUMIFS('Exits'!$F$9:$F$608,'Exits'!$B$9:$B$608,'Trades'!A160),2),"b.d.")))</x:f>
      </x:c>
      <x:c r="G160" s="30" t="str">
        <x:f>IF(P160=0,"",IF(K160&lt;&gt;1,"b.d.",IF('Trades'!J160="NET",'Trades'!L160,ROUND(F160-'Trades'!M160-'Trades'!N160+'Trades'!O160,2))))</x:f>
      </x:c>
      <x:c r="H160" s="31" t="str">
        <x:f>IF(P160=0,"",IF(N160=1,G160/'Trades'!P160,"b.d."))</x:f>
      </x:c>
      <x:c r="I160" s="33" t="str">
        <x:f>IF(P160=0,"",IF(K160&lt;&gt;1,"Pozycja niezamknięta",IF(NOT(ISNUMBER('Trades'!P160)),"Brak lub błędne ryzyko: dodatnie, ≤ 1 000 000 000, do 2 miejsc po przecinku.",IF(OR('Trades'!P160&lt;=0,'Trades'!P160&gt;1000000000,ROUND('Trades'!P160,2)&lt;&gt;'Trades'!P160),"Brak lub błędne ryzyko: dodatnie, ≤ 1 000 000 000, do 2 miejsc po przecinku.",IF(AND('Trades'!Q160&lt;&gt;"PRICE",'Trades'!Q160&lt;&gt;"ALL_IN"),"Wybierz PRICE lub ALL_IN",IF('Trades'!Q160&lt;&gt;'Summary'!$K$4,"Wybrano inną podstawę","Zapisane"))))))</x:f>
      </x:c>
      <x:c r="J160" s="33" t="str">
        <x:f>IF(P160=0,"",IF('Summary'!$H$6="Sprawdź daty filtra","Sprawdź daty filtra",IF(L160=1,"Uwzględniona",IF(K160=1,"Poza okresem","Nieuwzględniona"))))</x:f>
      </x:c>
      <x:c r="K160" s="29" t="n">
        <x:f>IF(P160=0,0,IF('Trades'!I160="UNSUPPORTED",4,IF(C160&lt;&gt;"",3,IF('Trades'!I160="OPEN",2,1))))</x:f>
        <x:v>0</x:v>
      </x:c>
      <x:c r="L160" s="29" t="n">
        <x:f>IF(OR(K160&lt;&gt;1,'Summary'!$H$6="Sprawdź daty filtra"),0,IF(AND(OR('Summary'!$B$6="",E160&gt;='Summary'!$B$6),OR('Summary'!$E$6="",E160&lt;'Summary'!$E$6+1)),1,0))</x:f>
        <x:v>0</x:v>
      </x:c>
      <x:c r="M160" s="29" t="n">
        <x:f>IF(AND(L160=1,N160=1,'Trades'!Q160='Summary'!$K$4),1,0)</x:f>
        <x:v>0</x:v>
      </x:c>
      <x:c r="N160" s="29" t="n">
        <x:f>IF(K160&lt;&gt;1,0,IF(NOT(ISNUMBER('Trades'!P160)),0,IF(AND('Trades'!P160&gt;0,'Trades'!P160&lt;=1000000000,ROUND('Trades'!P160,2)='Trades'!P160,OR('Trades'!Q160="PRICE",'Trades'!Q160="ALL_IN")),1,0)))</x:f>
        <x:v>0</x:v>
      </x:c>
      <x:c r="O160" s="29" t="n">
        <x:f>IF(P160=0,0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0,COUNTIFS('Exits'!$B$9:$B$608,'Trades'!A160,'Exits'!$K$9:$K$608,1)))</x:f>
        <x:v>0</x:v>
      </x:c>
      <x:c r="P160" s="29" t="n">
        <x:f>IF(COUNTA('Trades'!A160:I160,'Trades'!K160:T160)=0,0,1)</x:f>
        <x:v>0</x:v>
      </x:c>
    </x:row>
    <x:row r="161" ht="52" customHeight="1">
      <x:c r="A161" s="29" t="str">
        <x:f>IF(P161=0,"",IF('Trades'!A161="","[Trades "&amp;ROW()&amp;"]",'Trades'!A161))</x:f>
      </x:c>
      <x:c r="B161" s="33" t="str">
        <x:f>IF(K161=0,"",CHOOSE(K161,"Zamknięta","Otwarta","Niepełna / błędna","Nieobsługiwana"))</x:f>
      </x:c>
      <x:c r="C161" s="33" t="str">
        <x:f>IF(P161=0,"",IF('Trades'!I161="UNSUPPORTED","Dobieranie / odwrócenia nie są obsługiwane",IF('Trades'!A161="","Podaj ID transakcji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ID: tekst zaczynający się od A–Z, do 64 znaków; bez *, ?, ~, =, &lt; i &gt;. Przykład: T-001.",IF(COUNTIFS('Trades'!$A$9:$A$208,'Trades'!A161)&lt;&gt;1,"ID transakcji się powtarza",IF('Trades'!B161="","Podaj instrument",IF(AND('Trades'!C161&lt;&gt;"LONG",'Trades'!C161&lt;&gt;"SHORT"),"Wybierz LONG lub SHORT",IF(NOT(ISNUMBER('Trades'!D161)),"Podaj prawidłowy czas otwarcia",IF(OR('Trades'!D161&lt;1,'Trades'!D161&gt;2958465),"Podaj prawidłowy czas otwarcia",IF(NOT(ISNUMBER('Trades'!E161)),"Podaj dodatnią początkową ilość",IF(OR('Trades'!E161&lt;=0,'Trades'!E161&gt;1000000,ROUND('Trades'!E161,8)&lt;&gt;'Trades'!E161),"Podaj dodatnią początkową ilość",IF('Trades'!F161="","Podaj jednostkę ilości",IF(AND('Trades'!I161&lt;&gt;"OPEN",'Trades'!I161&lt;&gt;"CLOSED"),"Wybierz OPEN lub CLOSED",IF(AND('Trades'!J161&lt;&gt;"NET",'Trades'!J161&lt;&gt;"GROSS"),"Wybierz NET lub GROSS",IF(COUNTIFS('Exits'!$B$9:$B$608,'Trades'!A161,'Exits'!$G$9:$G$608,-1)&gt;0,"Sprawdź powiązane wyjścia",IF(D161&gt;'Trades'!E161,"Zamknięta ilość przekracza początkową",IF(AND('Trades'!I161="OPEN",D161='Trades'!E161),"OPEN jest sprzeczne z zerową pozostałą ilością",IF('Trades'!I161="OPEN","",IF(O161=0,"Dodaj wyjście w Exits",IF(D161&lt;&gt;'Trades'!E161,"CLOSED wymaga zamknięcia całej ilości",IF(AND('Trades'!J161="NET",NOT(ISNUMBER('Trades'!L161))),"Podaj uzgodnione netto całej pozycji",IF(AND('Trades'!J161="NET",'Trades'!K161&lt;&gt;"YES"),"Potwierdź netto całej pozycji",IF(IF('Trades'!J161="NET",IF('Trades'!M161="",FALSE,IF(NOT(ISNUMBER('Trades'!M161)),TRUE,OR('Trades'!M161&lt;0,'Trades'!M161&gt;1000000000,ROUND('Trades'!M161,2)&lt;&gt;'Trades'!M161))),FALSE),"Kwoty: do 2 miejsc po przecinku; wartość bezwzględna wpisu ≤ 1 000 000 000.",IF(IF('Trades'!J161="NET",IF('Trades'!N161="",FALSE,IF(NOT(ISNUMBER('Trades'!N161)),TRUE,OR('Trades'!N161&lt;0,'Trades'!N161&gt;1000000000,ROUND('Trades'!N161,2)&lt;&gt;'Trades'!N161))),FALSE),"Kwoty: do 2 miejsc po przecinku; wartość bezwzględna wpisu ≤ 1 000 000 000.",IF(IF('Trades'!J161="NET",IF('Trades'!O161="",FALSE,IF(NOT(ISNUMBER('Trades'!O161)),TRUE,OR(ABS('Trades'!O161)&gt;1000000000,ROUND('Trades'!O161,2)&lt;&gt;'Trades'!O161))),FALSE),"Kwoty: do 2 miejsc po przecinku; wartość bezwzględna wpisu ≤ 1 000 000 000.",IF(AND('Trades'!J161="GROSS",NOT(ISNUMBER('Trades'!M161))),"Podaj prowizję, także zero",IF(AND('Trades'!J161="GROSS",'Trades'!M161&lt;0),"Prowizja nie może być ujemna",IF(AND('Trades'!J161="GROSS",NOT(ISNUMBER('Trades'!N161))),"Podaj pozostałe opłaty, także zero",IF(AND('Trades'!J161="GROSS",'Trades'!N161&lt;0),"Opłaty nie mogą być ujemne",IF(AND('Trades'!J161="GROSS",NOT(ISNUMBER('Trades'!O161))),"Podaj finansowanie ze znakiem, także zero",IF(AND('Trades'!J161="GROSS",NOT(ISNUMBER(F161))),"Podaj P&amp;L brutto każdego wyjścia",IF(IF('Trades'!J161="NET",OR(ABS('Trades'!L161)&gt;1000000000,ROUND('Trades'!L161,2)&lt;&gt;'Trades'!L161),FALSE),"Kwoty: do 2 miejsc po przecinku; wartość bezwzględna wpisu ≤ 1 000 000 000.",IF(IF('Trades'!J161="GROSS",OR(ABS('Trades'!M161)&gt;1000000000,ABS('Trades'!N161)&gt;1000000000,ABS('Trades'!O161)&gt;1000000000,ROUND('Trades'!M161,2)&lt;&gt;'Trades'!M161,ROUND('Trades'!N161,2)&lt;&gt;'Trades'!N161,ROUND('Trades'!O161,2)&lt;&gt;'Trades'!O161),FALSE),"Kwoty: do 2 miejsc po przecinku; wartość bezwzględna wpisu ≤ 1 000 000 000.",IF(AND('Trades'!G161&lt;&gt;"",OR(NOT(ISNUMBER('Trades'!G161)),'Trades'!G161&lt;=0)),"Podaj dodatnią cenę lub pozostaw puste",IF(AND('Trades'!H161&lt;&gt;"",OR(NOT(ISNUMBER('Trades'!H161)),'Trades'!H161&lt;=0)),"Podaj dodatnią cenę lub pozostaw puste","")))))))))))))))))))))))))))))))))))</x:f>
      </x:c>
      <x:c r="D161" s="31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b.d.",ROUND(SUMIFS('Exits'!$I$9:$I$608,'Exits'!$B$9:$B$608,'Trades'!A161),8)))</x:f>
      </x:c>
      <x:c r="E161" s="32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b.d.",IF(OR(O161=0,COUNTIFS('Exits'!$B$9:$B$608,'Trades'!A161,'Exits'!$G$9:$G$608,-1)&gt;0),"b.d.",_xlfn.MAXIFS('Exits'!$C$9:$C$608,'Exits'!$B$9:$B$608,'Trades'!A161))))</x:f>
      </x:c>
      <x:c r="F161" s="30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b.d.",IF(AND(O161&gt;0,SUMIFS('Exits'!$J$9:$J$608,'Exits'!$B$9:$B$608,'Trades'!A161)=O161),ROUND(SUMIFS('Exits'!$F$9:$F$608,'Exits'!$B$9:$B$608,'Trades'!A161),2),"b.d.")))</x:f>
      </x:c>
      <x:c r="G161" s="30" t="str">
        <x:f>IF(P161=0,"",IF(K161&lt;&gt;1,"b.d.",IF('Trades'!J161="NET",'Trades'!L161,ROUND(F161-'Trades'!M161-'Trades'!N161+'Trades'!O161,2))))</x:f>
      </x:c>
      <x:c r="H161" s="31" t="str">
        <x:f>IF(P161=0,"",IF(N161=1,G161/'Trades'!P161,"b.d."))</x:f>
      </x:c>
      <x:c r="I161" s="33" t="str">
        <x:f>IF(P161=0,"",IF(K161&lt;&gt;1,"Pozycja niezamknięta",IF(NOT(ISNUMBER('Trades'!P161)),"Brak lub błędne ryzyko: dodatnie, ≤ 1 000 000 000, do 2 miejsc po przecinku.",IF(OR('Trades'!P161&lt;=0,'Trades'!P161&gt;1000000000,ROUND('Trades'!P161,2)&lt;&gt;'Trades'!P161),"Brak lub błędne ryzyko: dodatnie, ≤ 1 000 000 000, do 2 miejsc po przecinku.",IF(AND('Trades'!Q161&lt;&gt;"PRICE",'Trades'!Q161&lt;&gt;"ALL_IN"),"Wybierz PRICE lub ALL_IN",IF('Trades'!Q161&lt;&gt;'Summary'!$K$4,"Wybrano inną podstawę","Zapisane"))))))</x:f>
      </x:c>
      <x:c r="J161" s="33" t="str">
        <x:f>IF(P161=0,"",IF('Summary'!$H$6="Sprawdź daty filtra","Sprawdź daty filtra",IF(L161=1,"Uwzględniona",IF(K161=1,"Poza okresem","Nieuwzględniona"))))</x:f>
      </x:c>
      <x:c r="K161" s="29" t="n">
        <x:f>IF(P161=0,0,IF('Trades'!I161="UNSUPPORTED",4,IF(C161&lt;&gt;"",3,IF('Trades'!I161="OPEN",2,1))))</x:f>
        <x:v>0</x:v>
      </x:c>
      <x:c r="L161" s="29" t="n">
        <x:f>IF(OR(K161&lt;&gt;1,'Summary'!$H$6="Sprawdź daty filtra"),0,IF(AND(OR('Summary'!$B$6="",E161&gt;='Summary'!$B$6),OR('Summary'!$E$6="",E161&lt;'Summary'!$E$6+1)),1,0))</x:f>
        <x:v>0</x:v>
      </x:c>
      <x:c r="M161" s="29" t="n">
        <x:f>IF(AND(L161=1,N161=1,'Trades'!Q161='Summary'!$K$4),1,0)</x:f>
        <x:v>0</x:v>
      </x:c>
      <x:c r="N161" s="29" t="n">
        <x:f>IF(K161&lt;&gt;1,0,IF(NOT(ISNUMBER('Trades'!P161)),0,IF(AND('Trades'!P161&gt;0,'Trades'!P161&lt;=1000000000,ROUND('Trades'!P161,2)='Trades'!P161,OR('Trades'!Q161="PRICE",'Trades'!Q161="ALL_IN")),1,0)))</x:f>
        <x:v>0</x:v>
      </x:c>
      <x:c r="O161" s="29" t="n">
        <x:f>IF(P161=0,0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0,COUNTIFS('Exits'!$B$9:$B$608,'Trades'!A161,'Exits'!$K$9:$K$608,1)))</x:f>
        <x:v>0</x:v>
      </x:c>
      <x:c r="P161" s="29" t="n">
        <x:f>IF(COUNTA('Trades'!A161:I161,'Trades'!K161:T161)=0,0,1)</x:f>
        <x:v>0</x:v>
      </x:c>
    </x:row>
    <x:row r="162" ht="52" customHeight="1">
      <x:c r="A162" s="29" t="str">
        <x:f>IF(P162=0,"",IF('Trades'!A162="","[Trades "&amp;ROW()&amp;"]",'Trades'!A162))</x:f>
      </x:c>
      <x:c r="B162" s="33" t="str">
        <x:f>IF(K162=0,"",CHOOSE(K162,"Zamknięta","Otwarta","Niepełna / błędna","Nieobsługiwana"))</x:f>
      </x:c>
      <x:c r="C162" s="33" t="str">
        <x:f>IF(P162=0,"",IF('Trades'!I162="UNSUPPORTED","Dobieranie / odwrócenia nie są obsługiwane",IF('Trades'!A162="","Podaj ID transakcji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ID: tekst zaczynający się od A–Z, do 64 znaków; bez *, ?, ~, =, &lt; i &gt;. Przykład: T-001.",IF(COUNTIFS('Trades'!$A$9:$A$208,'Trades'!A162)&lt;&gt;1,"ID transakcji się powtarza",IF('Trades'!B162="","Podaj instrument",IF(AND('Trades'!C162&lt;&gt;"LONG",'Trades'!C162&lt;&gt;"SHORT"),"Wybierz LONG lub SHORT",IF(NOT(ISNUMBER('Trades'!D162)),"Podaj prawidłowy czas otwarcia",IF(OR('Trades'!D162&lt;1,'Trades'!D162&gt;2958465),"Podaj prawidłowy czas otwarcia",IF(NOT(ISNUMBER('Trades'!E162)),"Podaj dodatnią początkową ilość",IF(OR('Trades'!E162&lt;=0,'Trades'!E162&gt;1000000,ROUND('Trades'!E162,8)&lt;&gt;'Trades'!E162),"Podaj dodatnią początkową ilość",IF('Trades'!F162="","Podaj jednostkę ilości",IF(AND('Trades'!I162&lt;&gt;"OPEN",'Trades'!I162&lt;&gt;"CLOSED"),"Wybierz OPEN lub CLOSED",IF(AND('Trades'!J162&lt;&gt;"NET",'Trades'!J162&lt;&gt;"GROSS"),"Wybierz NET lub GROSS",IF(COUNTIFS('Exits'!$B$9:$B$608,'Trades'!A162,'Exits'!$G$9:$G$608,-1)&gt;0,"Sprawdź powiązane wyjścia",IF(D162&gt;'Trades'!E162,"Zamknięta ilość przekracza początkową",IF(AND('Trades'!I162="OPEN",D162='Trades'!E162),"OPEN jest sprzeczne z zerową pozostałą ilością",IF('Trades'!I162="OPEN","",IF(O162=0,"Dodaj wyjście w Exits",IF(D162&lt;&gt;'Trades'!E162,"CLOSED wymaga zamknięcia całej ilości",IF(AND('Trades'!J162="NET",NOT(ISNUMBER('Trades'!L162))),"Podaj uzgodnione netto całej pozycji",IF(AND('Trades'!J162="NET",'Trades'!K162&lt;&gt;"YES"),"Potwierdź netto całej pozycji",IF(IF('Trades'!J162="NET",IF('Trades'!M162="",FALSE,IF(NOT(ISNUMBER('Trades'!M162)),TRUE,OR('Trades'!M162&lt;0,'Trades'!M162&gt;1000000000,ROUND('Trades'!M162,2)&lt;&gt;'Trades'!M162))),FALSE),"Kwoty: do 2 miejsc po przecinku; wartość bezwzględna wpisu ≤ 1 000 000 000.",IF(IF('Trades'!J162="NET",IF('Trades'!N162="",FALSE,IF(NOT(ISNUMBER('Trades'!N162)),TRUE,OR('Trades'!N162&lt;0,'Trades'!N162&gt;1000000000,ROUND('Trades'!N162,2)&lt;&gt;'Trades'!N162))),FALSE),"Kwoty: do 2 miejsc po przecinku; wartość bezwzględna wpisu ≤ 1 000 000 000.",IF(IF('Trades'!J162="NET",IF('Trades'!O162="",FALSE,IF(NOT(ISNUMBER('Trades'!O162)),TRUE,OR(ABS('Trades'!O162)&gt;1000000000,ROUND('Trades'!O162,2)&lt;&gt;'Trades'!O162))),FALSE),"Kwoty: do 2 miejsc po przecinku; wartość bezwzględna wpisu ≤ 1 000 000 000.",IF(AND('Trades'!J162="GROSS",NOT(ISNUMBER('Trades'!M162))),"Podaj prowizję, także zero",IF(AND('Trades'!J162="GROSS",'Trades'!M162&lt;0),"Prowizja nie może być ujemna",IF(AND('Trades'!J162="GROSS",NOT(ISNUMBER('Trades'!N162))),"Podaj pozostałe opłaty, także zero",IF(AND('Trades'!J162="GROSS",'Trades'!N162&lt;0),"Opłaty nie mogą być ujemne",IF(AND('Trades'!J162="GROSS",NOT(ISNUMBER('Trades'!O162))),"Podaj finansowanie ze znakiem, także zero",IF(AND('Trades'!J162="GROSS",NOT(ISNUMBER(F162))),"Podaj P&amp;L brutto każdego wyjścia",IF(IF('Trades'!J162="NET",OR(ABS('Trades'!L162)&gt;1000000000,ROUND('Trades'!L162,2)&lt;&gt;'Trades'!L162),FALSE),"Kwoty: do 2 miejsc po przecinku; wartość bezwzględna wpisu ≤ 1 000 000 000.",IF(IF('Trades'!J162="GROSS",OR(ABS('Trades'!M162)&gt;1000000000,ABS('Trades'!N162)&gt;1000000000,ABS('Trades'!O162)&gt;1000000000,ROUND('Trades'!M162,2)&lt;&gt;'Trades'!M162,ROUND('Trades'!N162,2)&lt;&gt;'Trades'!N162,ROUND('Trades'!O162,2)&lt;&gt;'Trades'!O162),FALSE),"Kwoty: do 2 miejsc po przecinku; wartość bezwzględna wpisu ≤ 1 000 000 000.",IF(AND('Trades'!G162&lt;&gt;"",OR(NOT(ISNUMBER('Trades'!G162)),'Trades'!G162&lt;=0)),"Podaj dodatnią cenę lub pozostaw puste",IF(AND('Trades'!H162&lt;&gt;"",OR(NOT(ISNUMBER('Trades'!H162)),'Trades'!H162&lt;=0)),"Podaj dodatnią cenę lub pozostaw puste","")))))))))))))))))))))))))))))))))))</x:f>
      </x:c>
      <x:c r="D162" s="31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b.d.",ROUND(SUMIFS('Exits'!$I$9:$I$608,'Exits'!$B$9:$B$608,'Trades'!A162),8)))</x:f>
      </x:c>
      <x:c r="E162" s="32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b.d.",IF(OR(O162=0,COUNTIFS('Exits'!$B$9:$B$608,'Trades'!A162,'Exits'!$G$9:$G$608,-1)&gt;0),"b.d.",_xlfn.MAXIFS('Exits'!$C$9:$C$608,'Exits'!$B$9:$B$608,'Trades'!A162))))</x:f>
      </x:c>
      <x:c r="F162" s="30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b.d.",IF(AND(O162&gt;0,SUMIFS('Exits'!$J$9:$J$608,'Exits'!$B$9:$B$608,'Trades'!A162)=O162),ROUND(SUMIFS('Exits'!$F$9:$F$608,'Exits'!$B$9:$B$608,'Trades'!A162),2),"b.d.")))</x:f>
      </x:c>
      <x:c r="G162" s="30" t="str">
        <x:f>IF(P162=0,"",IF(K162&lt;&gt;1,"b.d.",IF('Trades'!J162="NET",'Trades'!L162,ROUND(F162-'Trades'!M162-'Trades'!N162+'Trades'!O162,2))))</x:f>
      </x:c>
      <x:c r="H162" s="31" t="str">
        <x:f>IF(P162=0,"",IF(N162=1,G162/'Trades'!P162,"b.d."))</x:f>
      </x:c>
      <x:c r="I162" s="33" t="str">
        <x:f>IF(P162=0,"",IF(K162&lt;&gt;1,"Pozycja niezamknięta",IF(NOT(ISNUMBER('Trades'!P162)),"Brak lub błędne ryzyko: dodatnie, ≤ 1 000 000 000, do 2 miejsc po przecinku.",IF(OR('Trades'!P162&lt;=0,'Trades'!P162&gt;1000000000,ROUND('Trades'!P162,2)&lt;&gt;'Trades'!P162),"Brak lub błędne ryzyko: dodatnie, ≤ 1 000 000 000, do 2 miejsc po przecinku.",IF(AND('Trades'!Q162&lt;&gt;"PRICE",'Trades'!Q162&lt;&gt;"ALL_IN"),"Wybierz PRICE lub ALL_IN",IF('Trades'!Q162&lt;&gt;'Summary'!$K$4,"Wybrano inną podstawę","Zapisane"))))))</x:f>
      </x:c>
      <x:c r="J162" s="33" t="str">
        <x:f>IF(P162=0,"",IF('Summary'!$H$6="Sprawdź daty filtra","Sprawdź daty filtra",IF(L162=1,"Uwzględniona",IF(K162=1,"Poza okresem","Nieuwzględniona"))))</x:f>
      </x:c>
      <x:c r="K162" s="29" t="n">
        <x:f>IF(P162=0,0,IF('Trades'!I162="UNSUPPORTED",4,IF(C162&lt;&gt;"",3,IF('Trades'!I162="OPEN",2,1))))</x:f>
        <x:v>0</x:v>
      </x:c>
      <x:c r="L162" s="29" t="n">
        <x:f>IF(OR(K162&lt;&gt;1,'Summary'!$H$6="Sprawdź daty filtra"),0,IF(AND(OR('Summary'!$B$6="",E162&gt;='Summary'!$B$6),OR('Summary'!$E$6="",E162&lt;'Summary'!$E$6+1)),1,0))</x:f>
        <x:v>0</x:v>
      </x:c>
      <x:c r="M162" s="29" t="n">
        <x:f>IF(AND(L162=1,N162=1,'Trades'!Q162='Summary'!$K$4),1,0)</x:f>
        <x:v>0</x:v>
      </x:c>
      <x:c r="N162" s="29" t="n">
        <x:f>IF(K162&lt;&gt;1,0,IF(NOT(ISNUMBER('Trades'!P162)),0,IF(AND('Trades'!P162&gt;0,'Trades'!P162&lt;=1000000000,ROUND('Trades'!P162,2)='Trades'!P162,OR('Trades'!Q162="PRICE",'Trades'!Q162="ALL_IN")),1,0)))</x:f>
        <x:v>0</x:v>
      </x:c>
      <x:c r="O162" s="29" t="n">
        <x:f>IF(P162=0,0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0,COUNTIFS('Exits'!$B$9:$B$608,'Trades'!A162,'Exits'!$K$9:$K$608,1)))</x:f>
        <x:v>0</x:v>
      </x:c>
      <x:c r="P162" s="29" t="n">
        <x:f>IF(COUNTA('Trades'!A162:I162,'Trades'!K162:T162)=0,0,1)</x:f>
        <x:v>0</x:v>
      </x:c>
    </x:row>
    <x:row r="163" ht="52" customHeight="1">
      <x:c r="A163" s="29" t="str">
        <x:f>IF(P163=0,"",IF('Trades'!A163="","[Trades "&amp;ROW()&amp;"]",'Trades'!A163))</x:f>
      </x:c>
      <x:c r="B163" s="33" t="str">
        <x:f>IF(K163=0,"",CHOOSE(K163,"Zamknięta","Otwarta","Niepełna / błędna","Nieobsługiwana"))</x:f>
      </x:c>
      <x:c r="C163" s="33" t="str">
        <x:f>IF(P163=0,"",IF('Trades'!I163="UNSUPPORTED","Dobieranie / odwrócenia nie są obsługiwane",IF('Trades'!A163="","Podaj ID transakcji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ID: tekst zaczynający się od A–Z, do 64 znaków; bez *, ?, ~, =, &lt; i &gt;. Przykład: T-001.",IF(COUNTIFS('Trades'!$A$9:$A$208,'Trades'!A163)&lt;&gt;1,"ID transakcji się powtarza",IF('Trades'!B163="","Podaj instrument",IF(AND('Trades'!C163&lt;&gt;"LONG",'Trades'!C163&lt;&gt;"SHORT"),"Wybierz LONG lub SHORT",IF(NOT(ISNUMBER('Trades'!D163)),"Podaj prawidłowy czas otwarcia",IF(OR('Trades'!D163&lt;1,'Trades'!D163&gt;2958465),"Podaj prawidłowy czas otwarcia",IF(NOT(ISNUMBER('Trades'!E163)),"Podaj dodatnią początkową ilość",IF(OR('Trades'!E163&lt;=0,'Trades'!E163&gt;1000000,ROUND('Trades'!E163,8)&lt;&gt;'Trades'!E163),"Podaj dodatnią początkową ilość",IF('Trades'!F163="","Podaj jednostkę ilości",IF(AND('Trades'!I163&lt;&gt;"OPEN",'Trades'!I163&lt;&gt;"CLOSED"),"Wybierz OPEN lub CLOSED",IF(AND('Trades'!J163&lt;&gt;"NET",'Trades'!J163&lt;&gt;"GROSS"),"Wybierz NET lub GROSS",IF(COUNTIFS('Exits'!$B$9:$B$608,'Trades'!A163,'Exits'!$G$9:$G$608,-1)&gt;0,"Sprawdź powiązane wyjścia",IF(D163&gt;'Trades'!E163,"Zamknięta ilość przekracza początkową",IF(AND('Trades'!I163="OPEN",D163='Trades'!E163),"OPEN jest sprzeczne z zerową pozostałą ilością",IF('Trades'!I163="OPEN","",IF(O163=0,"Dodaj wyjście w Exits",IF(D163&lt;&gt;'Trades'!E163,"CLOSED wymaga zamknięcia całej ilości",IF(AND('Trades'!J163="NET",NOT(ISNUMBER('Trades'!L163))),"Podaj uzgodnione netto całej pozycji",IF(AND('Trades'!J163="NET",'Trades'!K163&lt;&gt;"YES"),"Potwierdź netto całej pozycji",IF(IF('Trades'!J163="NET",IF('Trades'!M163="",FALSE,IF(NOT(ISNUMBER('Trades'!M163)),TRUE,OR('Trades'!M163&lt;0,'Trades'!M163&gt;1000000000,ROUND('Trades'!M163,2)&lt;&gt;'Trades'!M163))),FALSE),"Kwoty: do 2 miejsc po przecinku; wartość bezwzględna wpisu ≤ 1 000 000 000.",IF(IF('Trades'!J163="NET",IF('Trades'!N163="",FALSE,IF(NOT(ISNUMBER('Trades'!N163)),TRUE,OR('Trades'!N163&lt;0,'Trades'!N163&gt;1000000000,ROUND('Trades'!N163,2)&lt;&gt;'Trades'!N163))),FALSE),"Kwoty: do 2 miejsc po przecinku; wartość bezwzględna wpisu ≤ 1 000 000 000.",IF(IF('Trades'!J163="NET",IF('Trades'!O163="",FALSE,IF(NOT(ISNUMBER('Trades'!O163)),TRUE,OR(ABS('Trades'!O163)&gt;1000000000,ROUND('Trades'!O163,2)&lt;&gt;'Trades'!O163))),FALSE),"Kwoty: do 2 miejsc po przecinku; wartość bezwzględna wpisu ≤ 1 000 000 000.",IF(AND('Trades'!J163="GROSS",NOT(ISNUMBER('Trades'!M163))),"Podaj prowizję, także zero",IF(AND('Trades'!J163="GROSS",'Trades'!M163&lt;0),"Prowizja nie może być ujemna",IF(AND('Trades'!J163="GROSS",NOT(ISNUMBER('Trades'!N163))),"Podaj pozostałe opłaty, także zero",IF(AND('Trades'!J163="GROSS",'Trades'!N163&lt;0),"Opłaty nie mogą być ujemne",IF(AND('Trades'!J163="GROSS",NOT(ISNUMBER('Trades'!O163))),"Podaj finansowanie ze znakiem, także zero",IF(AND('Trades'!J163="GROSS",NOT(ISNUMBER(F163))),"Podaj P&amp;L brutto każdego wyjścia",IF(IF('Trades'!J163="NET",OR(ABS('Trades'!L163)&gt;1000000000,ROUND('Trades'!L163,2)&lt;&gt;'Trades'!L163),FALSE),"Kwoty: do 2 miejsc po przecinku; wartość bezwzględna wpisu ≤ 1 000 000 000.",IF(IF('Trades'!J163="GROSS",OR(ABS('Trades'!M163)&gt;1000000000,ABS('Trades'!N163)&gt;1000000000,ABS('Trades'!O163)&gt;1000000000,ROUND('Trades'!M163,2)&lt;&gt;'Trades'!M163,ROUND('Trades'!N163,2)&lt;&gt;'Trades'!N163,ROUND('Trades'!O163,2)&lt;&gt;'Trades'!O163),FALSE),"Kwoty: do 2 miejsc po przecinku; wartość bezwzględna wpisu ≤ 1 000 000 000.",IF(AND('Trades'!G163&lt;&gt;"",OR(NOT(ISNUMBER('Trades'!G163)),'Trades'!G163&lt;=0)),"Podaj dodatnią cenę lub pozostaw puste",IF(AND('Trades'!H163&lt;&gt;"",OR(NOT(ISNUMBER('Trades'!H163)),'Trades'!H163&lt;=0)),"Podaj dodatnią cenę lub pozostaw puste","")))))))))))))))))))))))))))))))))))</x:f>
      </x:c>
      <x:c r="D163" s="31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b.d.",ROUND(SUMIFS('Exits'!$I$9:$I$608,'Exits'!$B$9:$B$608,'Trades'!A163),8)))</x:f>
      </x:c>
      <x:c r="E163" s="32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b.d.",IF(OR(O163=0,COUNTIFS('Exits'!$B$9:$B$608,'Trades'!A163,'Exits'!$G$9:$G$608,-1)&gt;0),"b.d.",_xlfn.MAXIFS('Exits'!$C$9:$C$608,'Exits'!$B$9:$B$608,'Trades'!A163))))</x:f>
      </x:c>
      <x:c r="F163" s="30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b.d.",IF(AND(O163&gt;0,SUMIFS('Exits'!$J$9:$J$608,'Exits'!$B$9:$B$608,'Trades'!A163)=O163),ROUND(SUMIFS('Exits'!$F$9:$F$608,'Exits'!$B$9:$B$608,'Trades'!A163),2),"b.d.")))</x:f>
      </x:c>
      <x:c r="G163" s="30" t="str">
        <x:f>IF(P163=0,"",IF(K163&lt;&gt;1,"b.d.",IF('Trades'!J163="NET",'Trades'!L163,ROUND(F163-'Trades'!M163-'Trades'!N163+'Trades'!O163,2))))</x:f>
      </x:c>
      <x:c r="H163" s="31" t="str">
        <x:f>IF(P163=0,"",IF(N163=1,G163/'Trades'!P163,"b.d."))</x:f>
      </x:c>
      <x:c r="I163" s="33" t="str">
        <x:f>IF(P163=0,"",IF(K163&lt;&gt;1,"Pozycja niezamknięta",IF(NOT(ISNUMBER('Trades'!P163)),"Brak lub błędne ryzyko: dodatnie, ≤ 1 000 000 000, do 2 miejsc po przecinku.",IF(OR('Trades'!P163&lt;=0,'Trades'!P163&gt;1000000000,ROUND('Trades'!P163,2)&lt;&gt;'Trades'!P163),"Brak lub błędne ryzyko: dodatnie, ≤ 1 000 000 000, do 2 miejsc po przecinku.",IF(AND('Trades'!Q163&lt;&gt;"PRICE",'Trades'!Q163&lt;&gt;"ALL_IN"),"Wybierz PRICE lub ALL_IN",IF('Trades'!Q163&lt;&gt;'Summary'!$K$4,"Wybrano inną podstawę","Zapisane"))))))</x:f>
      </x:c>
      <x:c r="J163" s="33" t="str">
        <x:f>IF(P163=0,"",IF('Summary'!$H$6="Sprawdź daty filtra","Sprawdź daty filtra",IF(L163=1,"Uwzględniona",IF(K163=1,"Poza okresem","Nieuwzględniona"))))</x:f>
      </x:c>
      <x:c r="K163" s="29" t="n">
        <x:f>IF(P163=0,0,IF('Trades'!I163="UNSUPPORTED",4,IF(C163&lt;&gt;"",3,IF('Trades'!I163="OPEN",2,1))))</x:f>
        <x:v>0</x:v>
      </x:c>
      <x:c r="L163" s="29" t="n">
        <x:f>IF(OR(K163&lt;&gt;1,'Summary'!$H$6="Sprawdź daty filtra"),0,IF(AND(OR('Summary'!$B$6="",E163&gt;='Summary'!$B$6),OR('Summary'!$E$6="",E163&lt;'Summary'!$E$6+1)),1,0))</x:f>
        <x:v>0</x:v>
      </x:c>
      <x:c r="M163" s="29" t="n">
        <x:f>IF(AND(L163=1,N163=1,'Trades'!Q163='Summary'!$K$4),1,0)</x:f>
        <x:v>0</x:v>
      </x:c>
      <x:c r="N163" s="29" t="n">
        <x:f>IF(K163&lt;&gt;1,0,IF(NOT(ISNUMBER('Trades'!P163)),0,IF(AND('Trades'!P163&gt;0,'Trades'!P163&lt;=1000000000,ROUND('Trades'!P163,2)='Trades'!P163,OR('Trades'!Q163="PRICE",'Trades'!Q163="ALL_IN")),1,0)))</x:f>
        <x:v>0</x:v>
      </x:c>
      <x:c r="O163" s="29" t="n">
        <x:f>IF(P163=0,0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0,COUNTIFS('Exits'!$B$9:$B$608,'Trades'!A163,'Exits'!$K$9:$K$608,1)))</x:f>
        <x:v>0</x:v>
      </x:c>
      <x:c r="P163" s="29" t="n">
        <x:f>IF(COUNTA('Trades'!A163:I163,'Trades'!K163:T163)=0,0,1)</x:f>
        <x:v>0</x:v>
      </x:c>
    </x:row>
    <x:row r="164" ht="52" customHeight="1">
      <x:c r="A164" s="29" t="str">
        <x:f>IF(P164=0,"",IF('Trades'!A164="","[Trades "&amp;ROW()&amp;"]",'Trades'!A164))</x:f>
      </x:c>
      <x:c r="B164" s="33" t="str">
        <x:f>IF(K164=0,"",CHOOSE(K164,"Zamknięta","Otwarta","Niepełna / błędna","Nieobsługiwana"))</x:f>
      </x:c>
      <x:c r="C164" s="33" t="str">
        <x:f>IF(P164=0,"",IF('Trades'!I164="UNSUPPORTED","Dobieranie / odwrócenia nie są obsługiwane",IF('Trades'!A164="","Podaj ID transakcji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ID: tekst zaczynający się od A–Z, do 64 znaków; bez *, ?, ~, =, &lt; i &gt;. Przykład: T-001.",IF(COUNTIFS('Trades'!$A$9:$A$208,'Trades'!A164)&lt;&gt;1,"ID transakcji się powtarza",IF('Trades'!B164="","Podaj instrument",IF(AND('Trades'!C164&lt;&gt;"LONG",'Trades'!C164&lt;&gt;"SHORT"),"Wybierz LONG lub SHORT",IF(NOT(ISNUMBER('Trades'!D164)),"Podaj prawidłowy czas otwarcia",IF(OR('Trades'!D164&lt;1,'Trades'!D164&gt;2958465),"Podaj prawidłowy czas otwarcia",IF(NOT(ISNUMBER('Trades'!E164)),"Podaj dodatnią początkową ilość",IF(OR('Trades'!E164&lt;=0,'Trades'!E164&gt;1000000,ROUND('Trades'!E164,8)&lt;&gt;'Trades'!E164),"Podaj dodatnią początkową ilość",IF('Trades'!F164="","Podaj jednostkę ilości",IF(AND('Trades'!I164&lt;&gt;"OPEN",'Trades'!I164&lt;&gt;"CLOSED"),"Wybierz OPEN lub CLOSED",IF(AND('Trades'!J164&lt;&gt;"NET",'Trades'!J164&lt;&gt;"GROSS"),"Wybierz NET lub GROSS",IF(COUNTIFS('Exits'!$B$9:$B$608,'Trades'!A164,'Exits'!$G$9:$G$608,-1)&gt;0,"Sprawdź powiązane wyjścia",IF(D164&gt;'Trades'!E164,"Zamknięta ilość przekracza początkową",IF(AND('Trades'!I164="OPEN",D164='Trades'!E164),"OPEN jest sprzeczne z zerową pozostałą ilością",IF('Trades'!I164="OPEN","",IF(O164=0,"Dodaj wyjście w Exits",IF(D164&lt;&gt;'Trades'!E164,"CLOSED wymaga zamknięcia całej ilości",IF(AND('Trades'!J164="NET",NOT(ISNUMBER('Trades'!L164))),"Podaj uzgodnione netto całej pozycji",IF(AND('Trades'!J164="NET",'Trades'!K164&lt;&gt;"YES"),"Potwierdź netto całej pozycji",IF(IF('Trades'!J164="NET",IF('Trades'!M164="",FALSE,IF(NOT(ISNUMBER('Trades'!M164)),TRUE,OR('Trades'!M164&lt;0,'Trades'!M164&gt;1000000000,ROUND('Trades'!M164,2)&lt;&gt;'Trades'!M164))),FALSE),"Kwoty: do 2 miejsc po przecinku; wartość bezwzględna wpisu ≤ 1 000 000 000.",IF(IF('Trades'!J164="NET",IF('Trades'!N164="",FALSE,IF(NOT(ISNUMBER('Trades'!N164)),TRUE,OR('Trades'!N164&lt;0,'Trades'!N164&gt;1000000000,ROUND('Trades'!N164,2)&lt;&gt;'Trades'!N164))),FALSE),"Kwoty: do 2 miejsc po przecinku; wartość bezwzględna wpisu ≤ 1 000 000 000.",IF(IF('Trades'!J164="NET",IF('Trades'!O164="",FALSE,IF(NOT(ISNUMBER('Trades'!O164)),TRUE,OR(ABS('Trades'!O164)&gt;1000000000,ROUND('Trades'!O164,2)&lt;&gt;'Trades'!O164))),FALSE),"Kwoty: do 2 miejsc po przecinku; wartość bezwzględna wpisu ≤ 1 000 000 000.",IF(AND('Trades'!J164="GROSS",NOT(ISNUMBER('Trades'!M164))),"Podaj prowizję, także zero",IF(AND('Trades'!J164="GROSS",'Trades'!M164&lt;0),"Prowizja nie może być ujemna",IF(AND('Trades'!J164="GROSS",NOT(ISNUMBER('Trades'!N164))),"Podaj pozostałe opłaty, także zero",IF(AND('Trades'!J164="GROSS",'Trades'!N164&lt;0),"Opłaty nie mogą być ujemne",IF(AND('Trades'!J164="GROSS",NOT(ISNUMBER('Trades'!O164))),"Podaj finansowanie ze znakiem, także zero",IF(AND('Trades'!J164="GROSS",NOT(ISNUMBER(F164))),"Podaj P&amp;L brutto każdego wyjścia",IF(IF('Trades'!J164="NET",OR(ABS('Trades'!L164)&gt;1000000000,ROUND('Trades'!L164,2)&lt;&gt;'Trades'!L164),FALSE),"Kwoty: do 2 miejsc po przecinku; wartość bezwzględna wpisu ≤ 1 000 000 000.",IF(IF('Trades'!J164="GROSS",OR(ABS('Trades'!M164)&gt;1000000000,ABS('Trades'!N164)&gt;1000000000,ABS('Trades'!O164)&gt;1000000000,ROUND('Trades'!M164,2)&lt;&gt;'Trades'!M164,ROUND('Trades'!N164,2)&lt;&gt;'Trades'!N164,ROUND('Trades'!O164,2)&lt;&gt;'Trades'!O164),FALSE),"Kwoty: do 2 miejsc po przecinku; wartość bezwzględna wpisu ≤ 1 000 000 000.",IF(AND('Trades'!G164&lt;&gt;"",OR(NOT(ISNUMBER('Trades'!G164)),'Trades'!G164&lt;=0)),"Podaj dodatnią cenę lub pozostaw puste",IF(AND('Trades'!H164&lt;&gt;"",OR(NOT(ISNUMBER('Trades'!H164)),'Trades'!H164&lt;=0)),"Podaj dodatnią cenę lub pozostaw puste","")))))))))))))))))))))))))))))))))))</x:f>
      </x:c>
      <x:c r="D164" s="31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b.d.",ROUND(SUMIFS('Exits'!$I$9:$I$608,'Exits'!$B$9:$B$608,'Trades'!A164),8)))</x:f>
      </x:c>
      <x:c r="E164" s="32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b.d.",IF(OR(O164=0,COUNTIFS('Exits'!$B$9:$B$608,'Trades'!A164,'Exits'!$G$9:$G$608,-1)&gt;0),"b.d.",_xlfn.MAXIFS('Exits'!$C$9:$C$608,'Exits'!$B$9:$B$608,'Trades'!A164))))</x:f>
      </x:c>
      <x:c r="F164" s="30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b.d.",IF(AND(O164&gt;0,SUMIFS('Exits'!$J$9:$J$608,'Exits'!$B$9:$B$608,'Trades'!A164)=O164),ROUND(SUMIFS('Exits'!$F$9:$F$608,'Exits'!$B$9:$B$608,'Trades'!A164),2),"b.d.")))</x:f>
      </x:c>
      <x:c r="G164" s="30" t="str">
        <x:f>IF(P164=0,"",IF(K164&lt;&gt;1,"b.d.",IF('Trades'!J164="NET",'Trades'!L164,ROUND(F164-'Trades'!M164-'Trades'!N164+'Trades'!O164,2))))</x:f>
      </x:c>
      <x:c r="H164" s="31" t="str">
        <x:f>IF(P164=0,"",IF(N164=1,G164/'Trades'!P164,"b.d."))</x:f>
      </x:c>
      <x:c r="I164" s="33" t="str">
        <x:f>IF(P164=0,"",IF(K164&lt;&gt;1,"Pozycja niezamknięta",IF(NOT(ISNUMBER('Trades'!P164)),"Brak lub błędne ryzyko: dodatnie, ≤ 1 000 000 000, do 2 miejsc po przecinku.",IF(OR('Trades'!P164&lt;=0,'Trades'!P164&gt;1000000000,ROUND('Trades'!P164,2)&lt;&gt;'Trades'!P164),"Brak lub błędne ryzyko: dodatnie, ≤ 1 000 000 000, do 2 miejsc po przecinku.",IF(AND('Trades'!Q164&lt;&gt;"PRICE",'Trades'!Q164&lt;&gt;"ALL_IN"),"Wybierz PRICE lub ALL_IN",IF('Trades'!Q164&lt;&gt;'Summary'!$K$4,"Wybrano inną podstawę","Zapisane"))))))</x:f>
      </x:c>
      <x:c r="J164" s="33" t="str">
        <x:f>IF(P164=0,"",IF('Summary'!$H$6="Sprawdź daty filtra","Sprawdź daty filtra",IF(L164=1,"Uwzględniona",IF(K164=1,"Poza okresem","Nieuwzględniona"))))</x:f>
      </x:c>
      <x:c r="K164" s="29" t="n">
        <x:f>IF(P164=0,0,IF('Trades'!I164="UNSUPPORTED",4,IF(C164&lt;&gt;"",3,IF('Trades'!I164="OPEN",2,1))))</x:f>
        <x:v>0</x:v>
      </x:c>
      <x:c r="L164" s="29" t="n">
        <x:f>IF(OR(K164&lt;&gt;1,'Summary'!$H$6="Sprawdź daty filtra"),0,IF(AND(OR('Summary'!$B$6="",E164&gt;='Summary'!$B$6),OR('Summary'!$E$6="",E164&lt;'Summary'!$E$6+1)),1,0))</x:f>
        <x:v>0</x:v>
      </x:c>
      <x:c r="M164" s="29" t="n">
        <x:f>IF(AND(L164=1,N164=1,'Trades'!Q164='Summary'!$K$4),1,0)</x:f>
        <x:v>0</x:v>
      </x:c>
      <x:c r="N164" s="29" t="n">
        <x:f>IF(K164&lt;&gt;1,0,IF(NOT(ISNUMBER('Trades'!P164)),0,IF(AND('Trades'!P164&gt;0,'Trades'!P164&lt;=1000000000,ROUND('Trades'!P164,2)='Trades'!P164,OR('Trades'!Q164="PRICE",'Trades'!Q164="ALL_IN")),1,0)))</x:f>
        <x:v>0</x:v>
      </x:c>
      <x:c r="O164" s="29" t="n">
        <x:f>IF(P164=0,0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0,COUNTIFS('Exits'!$B$9:$B$608,'Trades'!A164,'Exits'!$K$9:$K$608,1)))</x:f>
        <x:v>0</x:v>
      </x:c>
      <x:c r="P164" s="29" t="n">
        <x:f>IF(COUNTA('Trades'!A164:I164,'Trades'!K164:T164)=0,0,1)</x:f>
        <x:v>0</x:v>
      </x:c>
    </x:row>
    <x:row r="165" ht="52" customHeight="1">
      <x:c r="A165" s="29" t="str">
        <x:f>IF(P165=0,"",IF('Trades'!A165="","[Trades "&amp;ROW()&amp;"]",'Trades'!A165))</x:f>
      </x:c>
      <x:c r="B165" s="33" t="str">
        <x:f>IF(K165=0,"",CHOOSE(K165,"Zamknięta","Otwarta","Niepełna / błędna","Nieobsługiwana"))</x:f>
      </x:c>
      <x:c r="C165" s="33" t="str">
        <x:f>IF(P165=0,"",IF('Trades'!I165="UNSUPPORTED","Dobieranie / odwrócenia nie są obsługiwane",IF('Trades'!A165="","Podaj ID transakcji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ID: tekst zaczynający się od A–Z, do 64 znaków; bez *, ?, ~, =, &lt; i &gt;. Przykład: T-001.",IF(COUNTIFS('Trades'!$A$9:$A$208,'Trades'!A165)&lt;&gt;1,"ID transakcji się powtarza",IF('Trades'!B165="","Podaj instrument",IF(AND('Trades'!C165&lt;&gt;"LONG",'Trades'!C165&lt;&gt;"SHORT"),"Wybierz LONG lub SHORT",IF(NOT(ISNUMBER('Trades'!D165)),"Podaj prawidłowy czas otwarcia",IF(OR('Trades'!D165&lt;1,'Trades'!D165&gt;2958465),"Podaj prawidłowy czas otwarcia",IF(NOT(ISNUMBER('Trades'!E165)),"Podaj dodatnią początkową ilość",IF(OR('Trades'!E165&lt;=0,'Trades'!E165&gt;1000000,ROUND('Trades'!E165,8)&lt;&gt;'Trades'!E165),"Podaj dodatnią początkową ilość",IF('Trades'!F165="","Podaj jednostkę ilości",IF(AND('Trades'!I165&lt;&gt;"OPEN",'Trades'!I165&lt;&gt;"CLOSED"),"Wybierz OPEN lub CLOSED",IF(AND('Trades'!J165&lt;&gt;"NET",'Trades'!J165&lt;&gt;"GROSS"),"Wybierz NET lub GROSS",IF(COUNTIFS('Exits'!$B$9:$B$608,'Trades'!A165,'Exits'!$G$9:$G$608,-1)&gt;0,"Sprawdź powiązane wyjścia",IF(D165&gt;'Trades'!E165,"Zamknięta ilość przekracza początkową",IF(AND('Trades'!I165="OPEN",D165='Trades'!E165),"OPEN jest sprzeczne z zerową pozostałą ilością",IF('Trades'!I165="OPEN","",IF(O165=0,"Dodaj wyjście w Exits",IF(D165&lt;&gt;'Trades'!E165,"CLOSED wymaga zamknięcia całej ilości",IF(AND('Trades'!J165="NET",NOT(ISNUMBER('Trades'!L165))),"Podaj uzgodnione netto całej pozycji",IF(AND('Trades'!J165="NET",'Trades'!K165&lt;&gt;"YES"),"Potwierdź netto całej pozycji",IF(IF('Trades'!J165="NET",IF('Trades'!M165="",FALSE,IF(NOT(ISNUMBER('Trades'!M165)),TRUE,OR('Trades'!M165&lt;0,'Trades'!M165&gt;1000000000,ROUND('Trades'!M165,2)&lt;&gt;'Trades'!M165))),FALSE),"Kwoty: do 2 miejsc po przecinku; wartość bezwzględna wpisu ≤ 1 000 000 000.",IF(IF('Trades'!J165="NET",IF('Trades'!N165="",FALSE,IF(NOT(ISNUMBER('Trades'!N165)),TRUE,OR('Trades'!N165&lt;0,'Trades'!N165&gt;1000000000,ROUND('Trades'!N165,2)&lt;&gt;'Trades'!N165))),FALSE),"Kwoty: do 2 miejsc po przecinku; wartość bezwzględna wpisu ≤ 1 000 000 000.",IF(IF('Trades'!J165="NET",IF('Trades'!O165="",FALSE,IF(NOT(ISNUMBER('Trades'!O165)),TRUE,OR(ABS('Trades'!O165)&gt;1000000000,ROUND('Trades'!O165,2)&lt;&gt;'Trades'!O165))),FALSE),"Kwoty: do 2 miejsc po przecinku; wartość bezwzględna wpisu ≤ 1 000 000 000.",IF(AND('Trades'!J165="GROSS",NOT(ISNUMBER('Trades'!M165))),"Podaj prowizję, także zero",IF(AND('Trades'!J165="GROSS",'Trades'!M165&lt;0),"Prowizja nie może być ujemna",IF(AND('Trades'!J165="GROSS",NOT(ISNUMBER('Trades'!N165))),"Podaj pozostałe opłaty, także zero",IF(AND('Trades'!J165="GROSS",'Trades'!N165&lt;0),"Opłaty nie mogą być ujemne",IF(AND('Trades'!J165="GROSS",NOT(ISNUMBER('Trades'!O165))),"Podaj finansowanie ze znakiem, także zero",IF(AND('Trades'!J165="GROSS",NOT(ISNUMBER(F165))),"Podaj P&amp;L brutto każdego wyjścia",IF(IF('Trades'!J165="NET",OR(ABS('Trades'!L165)&gt;1000000000,ROUND('Trades'!L165,2)&lt;&gt;'Trades'!L165),FALSE),"Kwoty: do 2 miejsc po przecinku; wartość bezwzględna wpisu ≤ 1 000 000 000.",IF(IF('Trades'!J165="GROSS",OR(ABS('Trades'!M165)&gt;1000000000,ABS('Trades'!N165)&gt;1000000000,ABS('Trades'!O165)&gt;1000000000,ROUND('Trades'!M165,2)&lt;&gt;'Trades'!M165,ROUND('Trades'!N165,2)&lt;&gt;'Trades'!N165,ROUND('Trades'!O165,2)&lt;&gt;'Trades'!O165),FALSE),"Kwoty: do 2 miejsc po przecinku; wartość bezwzględna wpisu ≤ 1 000 000 000.",IF(AND('Trades'!G165&lt;&gt;"",OR(NOT(ISNUMBER('Trades'!G165)),'Trades'!G165&lt;=0)),"Podaj dodatnią cenę lub pozostaw puste",IF(AND('Trades'!H165&lt;&gt;"",OR(NOT(ISNUMBER('Trades'!H165)),'Trades'!H165&lt;=0)),"Podaj dodatnią cenę lub pozostaw puste","")))))))))))))))))))))))))))))))))))</x:f>
      </x:c>
      <x:c r="D165" s="31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b.d.",ROUND(SUMIFS('Exits'!$I$9:$I$608,'Exits'!$B$9:$B$608,'Trades'!A165),8)))</x:f>
      </x:c>
      <x:c r="E165" s="32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b.d.",IF(OR(O165=0,COUNTIFS('Exits'!$B$9:$B$608,'Trades'!A165,'Exits'!$G$9:$G$608,-1)&gt;0),"b.d.",_xlfn.MAXIFS('Exits'!$C$9:$C$608,'Exits'!$B$9:$B$608,'Trades'!A165))))</x:f>
      </x:c>
      <x:c r="F165" s="30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b.d.",IF(AND(O165&gt;0,SUMIFS('Exits'!$J$9:$J$608,'Exits'!$B$9:$B$608,'Trades'!A165)=O165),ROUND(SUMIFS('Exits'!$F$9:$F$608,'Exits'!$B$9:$B$608,'Trades'!A165),2),"b.d.")))</x:f>
      </x:c>
      <x:c r="G165" s="30" t="str">
        <x:f>IF(P165=0,"",IF(K165&lt;&gt;1,"b.d.",IF('Trades'!J165="NET",'Trades'!L165,ROUND(F165-'Trades'!M165-'Trades'!N165+'Trades'!O165,2))))</x:f>
      </x:c>
      <x:c r="H165" s="31" t="str">
        <x:f>IF(P165=0,"",IF(N165=1,G165/'Trades'!P165,"b.d."))</x:f>
      </x:c>
      <x:c r="I165" s="33" t="str">
        <x:f>IF(P165=0,"",IF(K165&lt;&gt;1,"Pozycja niezamknięta",IF(NOT(ISNUMBER('Trades'!P165)),"Brak lub błędne ryzyko: dodatnie, ≤ 1 000 000 000, do 2 miejsc po przecinku.",IF(OR('Trades'!P165&lt;=0,'Trades'!P165&gt;1000000000,ROUND('Trades'!P165,2)&lt;&gt;'Trades'!P165),"Brak lub błędne ryzyko: dodatnie, ≤ 1 000 000 000, do 2 miejsc po przecinku.",IF(AND('Trades'!Q165&lt;&gt;"PRICE",'Trades'!Q165&lt;&gt;"ALL_IN"),"Wybierz PRICE lub ALL_IN",IF('Trades'!Q165&lt;&gt;'Summary'!$K$4,"Wybrano inną podstawę","Zapisane"))))))</x:f>
      </x:c>
      <x:c r="J165" s="33" t="str">
        <x:f>IF(P165=0,"",IF('Summary'!$H$6="Sprawdź daty filtra","Sprawdź daty filtra",IF(L165=1,"Uwzględniona",IF(K165=1,"Poza okresem","Nieuwzględniona"))))</x:f>
      </x:c>
      <x:c r="K165" s="29" t="n">
        <x:f>IF(P165=0,0,IF('Trades'!I165="UNSUPPORTED",4,IF(C165&lt;&gt;"",3,IF('Trades'!I165="OPEN",2,1))))</x:f>
        <x:v>0</x:v>
      </x:c>
      <x:c r="L165" s="29" t="n">
        <x:f>IF(OR(K165&lt;&gt;1,'Summary'!$H$6="Sprawdź daty filtra"),0,IF(AND(OR('Summary'!$B$6="",E165&gt;='Summary'!$B$6),OR('Summary'!$E$6="",E165&lt;'Summary'!$E$6+1)),1,0))</x:f>
        <x:v>0</x:v>
      </x:c>
      <x:c r="M165" s="29" t="n">
        <x:f>IF(AND(L165=1,N165=1,'Trades'!Q165='Summary'!$K$4),1,0)</x:f>
        <x:v>0</x:v>
      </x:c>
      <x:c r="N165" s="29" t="n">
        <x:f>IF(K165&lt;&gt;1,0,IF(NOT(ISNUMBER('Trades'!P165)),0,IF(AND('Trades'!P165&gt;0,'Trades'!P165&lt;=1000000000,ROUND('Trades'!P165,2)='Trades'!P165,OR('Trades'!Q165="PRICE",'Trades'!Q165="ALL_IN")),1,0)))</x:f>
        <x:v>0</x:v>
      </x:c>
      <x:c r="O165" s="29" t="n">
        <x:f>IF(P165=0,0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0,COUNTIFS('Exits'!$B$9:$B$608,'Trades'!A165,'Exits'!$K$9:$K$608,1)))</x:f>
        <x:v>0</x:v>
      </x:c>
      <x:c r="P165" s="29" t="n">
        <x:f>IF(COUNTA('Trades'!A165:I165,'Trades'!K165:T165)=0,0,1)</x:f>
        <x:v>0</x:v>
      </x:c>
    </x:row>
    <x:row r="166" ht="52" customHeight="1">
      <x:c r="A166" s="29" t="str">
        <x:f>IF(P166=0,"",IF('Trades'!A166="","[Trades "&amp;ROW()&amp;"]",'Trades'!A166))</x:f>
      </x:c>
      <x:c r="B166" s="33" t="str">
        <x:f>IF(K166=0,"",CHOOSE(K166,"Zamknięta","Otwarta","Niepełna / błędna","Nieobsługiwana"))</x:f>
      </x:c>
      <x:c r="C166" s="33" t="str">
        <x:f>IF(P166=0,"",IF('Trades'!I166="UNSUPPORTED","Dobieranie / odwrócenia nie są obsługiwane",IF('Trades'!A166="","Podaj ID transakcji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ID: tekst zaczynający się od A–Z, do 64 znaków; bez *, ?, ~, =, &lt; i &gt;. Przykład: T-001.",IF(COUNTIFS('Trades'!$A$9:$A$208,'Trades'!A166)&lt;&gt;1,"ID transakcji się powtarza",IF('Trades'!B166="","Podaj instrument",IF(AND('Trades'!C166&lt;&gt;"LONG",'Trades'!C166&lt;&gt;"SHORT"),"Wybierz LONG lub SHORT",IF(NOT(ISNUMBER('Trades'!D166)),"Podaj prawidłowy czas otwarcia",IF(OR('Trades'!D166&lt;1,'Trades'!D166&gt;2958465),"Podaj prawidłowy czas otwarcia",IF(NOT(ISNUMBER('Trades'!E166)),"Podaj dodatnią początkową ilość",IF(OR('Trades'!E166&lt;=0,'Trades'!E166&gt;1000000,ROUND('Trades'!E166,8)&lt;&gt;'Trades'!E166),"Podaj dodatnią początkową ilość",IF('Trades'!F166="","Podaj jednostkę ilości",IF(AND('Trades'!I166&lt;&gt;"OPEN",'Trades'!I166&lt;&gt;"CLOSED"),"Wybierz OPEN lub CLOSED",IF(AND('Trades'!J166&lt;&gt;"NET",'Trades'!J166&lt;&gt;"GROSS"),"Wybierz NET lub GROSS",IF(COUNTIFS('Exits'!$B$9:$B$608,'Trades'!A166,'Exits'!$G$9:$G$608,-1)&gt;0,"Sprawdź powiązane wyjścia",IF(D166&gt;'Trades'!E166,"Zamknięta ilość przekracza początkową",IF(AND('Trades'!I166="OPEN",D166='Trades'!E166),"OPEN jest sprzeczne z zerową pozostałą ilością",IF('Trades'!I166="OPEN","",IF(O166=0,"Dodaj wyjście w Exits",IF(D166&lt;&gt;'Trades'!E166,"CLOSED wymaga zamknięcia całej ilości",IF(AND('Trades'!J166="NET",NOT(ISNUMBER('Trades'!L166))),"Podaj uzgodnione netto całej pozycji",IF(AND('Trades'!J166="NET",'Trades'!K166&lt;&gt;"YES"),"Potwierdź netto całej pozycji",IF(IF('Trades'!J166="NET",IF('Trades'!M166="",FALSE,IF(NOT(ISNUMBER('Trades'!M166)),TRUE,OR('Trades'!M166&lt;0,'Trades'!M166&gt;1000000000,ROUND('Trades'!M166,2)&lt;&gt;'Trades'!M166))),FALSE),"Kwoty: do 2 miejsc po przecinku; wartość bezwzględna wpisu ≤ 1 000 000 000.",IF(IF('Trades'!J166="NET",IF('Trades'!N166="",FALSE,IF(NOT(ISNUMBER('Trades'!N166)),TRUE,OR('Trades'!N166&lt;0,'Trades'!N166&gt;1000000000,ROUND('Trades'!N166,2)&lt;&gt;'Trades'!N166))),FALSE),"Kwoty: do 2 miejsc po przecinku; wartość bezwzględna wpisu ≤ 1 000 000 000.",IF(IF('Trades'!J166="NET",IF('Trades'!O166="",FALSE,IF(NOT(ISNUMBER('Trades'!O166)),TRUE,OR(ABS('Trades'!O166)&gt;1000000000,ROUND('Trades'!O166,2)&lt;&gt;'Trades'!O166))),FALSE),"Kwoty: do 2 miejsc po przecinku; wartość bezwzględna wpisu ≤ 1 000 000 000.",IF(AND('Trades'!J166="GROSS",NOT(ISNUMBER('Trades'!M166))),"Podaj prowizję, także zero",IF(AND('Trades'!J166="GROSS",'Trades'!M166&lt;0),"Prowizja nie może być ujemna",IF(AND('Trades'!J166="GROSS",NOT(ISNUMBER('Trades'!N166))),"Podaj pozostałe opłaty, także zero",IF(AND('Trades'!J166="GROSS",'Trades'!N166&lt;0),"Opłaty nie mogą być ujemne",IF(AND('Trades'!J166="GROSS",NOT(ISNUMBER('Trades'!O166))),"Podaj finansowanie ze znakiem, także zero",IF(AND('Trades'!J166="GROSS",NOT(ISNUMBER(F166))),"Podaj P&amp;L brutto każdego wyjścia",IF(IF('Trades'!J166="NET",OR(ABS('Trades'!L166)&gt;1000000000,ROUND('Trades'!L166,2)&lt;&gt;'Trades'!L166),FALSE),"Kwoty: do 2 miejsc po przecinku; wartość bezwzględna wpisu ≤ 1 000 000 000.",IF(IF('Trades'!J166="GROSS",OR(ABS('Trades'!M166)&gt;1000000000,ABS('Trades'!N166)&gt;1000000000,ABS('Trades'!O166)&gt;1000000000,ROUND('Trades'!M166,2)&lt;&gt;'Trades'!M166,ROUND('Trades'!N166,2)&lt;&gt;'Trades'!N166,ROUND('Trades'!O166,2)&lt;&gt;'Trades'!O166),FALSE),"Kwoty: do 2 miejsc po przecinku; wartość bezwzględna wpisu ≤ 1 000 000 000.",IF(AND('Trades'!G166&lt;&gt;"",OR(NOT(ISNUMBER('Trades'!G166)),'Trades'!G166&lt;=0)),"Podaj dodatnią cenę lub pozostaw puste",IF(AND('Trades'!H166&lt;&gt;"",OR(NOT(ISNUMBER('Trades'!H166)),'Trades'!H166&lt;=0)),"Podaj dodatnią cenę lub pozostaw puste","")))))))))))))))))))))))))))))))))))</x:f>
      </x:c>
      <x:c r="D166" s="31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b.d.",ROUND(SUMIFS('Exits'!$I$9:$I$608,'Exits'!$B$9:$B$608,'Trades'!A166),8)))</x:f>
      </x:c>
      <x:c r="E166" s="32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b.d.",IF(OR(O166=0,COUNTIFS('Exits'!$B$9:$B$608,'Trades'!A166,'Exits'!$G$9:$G$608,-1)&gt;0),"b.d.",_xlfn.MAXIFS('Exits'!$C$9:$C$608,'Exits'!$B$9:$B$608,'Trades'!A166))))</x:f>
      </x:c>
      <x:c r="F166" s="30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b.d.",IF(AND(O166&gt;0,SUMIFS('Exits'!$J$9:$J$608,'Exits'!$B$9:$B$608,'Trades'!A166)=O166),ROUND(SUMIFS('Exits'!$F$9:$F$608,'Exits'!$B$9:$B$608,'Trades'!A166),2),"b.d.")))</x:f>
      </x:c>
      <x:c r="G166" s="30" t="str">
        <x:f>IF(P166=0,"",IF(K166&lt;&gt;1,"b.d.",IF('Trades'!J166="NET",'Trades'!L166,ROUND(F166-'Trades'!M166-'Trades'!N166+'Trades'!O166,2))))</x:f>
      </x:c>
      <x:c r="H166" s="31" t="str">
        <x:f>IF(P166=0,"",IF(N166=1,G166/'Trades'!P166,"b.d."))</x:f>
      </x:c>
      <x:c r="I166" s="33" t="str">
        <x:f>IF(P166=0,"",IF(K166&lt;&gt;1,"Pozycja niezamknięta",IF(NOT(ISNUMBER('Trades'!P166)),"Brak lub błędne ryzyko: dodatnie, ≤ 1 000 000 000, do 2 miejsc po przecinku.",IF(OR('Trades'!P166&lt;=0,'Trades'!P166&gt;1000000000,ROUND('Trades'!P166,2)&lt;&gt;'Trades'!P166),"Brak lub błędne ryzyko: dodatnie, ≤ 1 000 000 000, do 2 miejsc po przecinku.",IF(AND('Trades'!Q166&lt;&gt;"PRICE",'Trades'!Q166&lt;&gt;"ALL_IN"),"Wybierz PRICE lub ALL_IN",IF('Trades'!Q166&lt;&gt;'Summary'!$K$4,"Wybrano inną podstawę","Zapisane"))))))</x:f>
      </x:c>
      <x:c r="J166" s="33" t="str">
        <x:f>IF(P166=0,"",IF('Summary'!$H$6="Sprawdź daty filtra","Sprawdź daty filtra",IF(L166=1,"Uwzględniona",IF(K166=1,"Poza okresem","Nieuwzględniona"))))</x:f>
      </x:c>
      <x:c r="K166" s="29" t="n">
        <x:f>IF(P166=0,0,IF('Trades'!I166="UNSUPPORTED",4,IF(C166&lt;&gt;"",3,IF('Trades'!I166="OPEN",2,1))))</x:f>
        <x:v>0</x:v>
      </x:c>
      <x:c r="L166" s="29" t="n">
        <x:f>IF(OR(K166&lt;&gt;1,'Summary'!$H$6="Sprawdź daty filtra"),0,IF(AND(OR('Summary'!$B$6="",E166&gt;='Summary'!$B$6),OR('Summary'!$E$6="",E166&lt;'Summary'!$E$6+1)),1,0))</x:f>
        <x:v>0</x:v>
      </x:c>
      <x:c r="M166" s="29" t="n">
        <x:f>IF(AND(L166=1,N166=1,'Trades'!Q166='Summary'!$K$4),1,0)</x:f>
        <x:v>0</x:v>
      </x:c>
      <x:c r="N166" s="29" t="n">
        <x:f>IF(K166&lt;&gt;1,0,IF(NOT(ISNUMBER('Trades'!P166)),0,IF(AND('Trades'!P166&gt;0,'Trades'!P166&lt;=1000000000,ROUND('Trades'!P166,2)='Trades'!P166,OR('Trades'!Q166="PRICE",'Trades'!Q166="ALL_IN")),1,0)))</x:f>
        <x:v>0</x:v>
      </x:c>
      <x:c r="O166" s="29" t="n">
        <x:f>IF(P166=0,0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0,COUNTIFS('Exits'!$B$9:$B$608,'Trades'!A166,'Exits'!$K$9:$K$608,1)))</x:f>
        <x:v>0</x:v>
      </x:c>
      <x:c r="P166" s="29" t="n">
        <x:f>IF(COUNTA('Trades'!A166:I166,'Trades'!K166:T166)=0,0,1)</x:f>
        <x:v>0</x:v>
      </x:c>
    </x:row>
    <x:row r="167" ht="52" customHeight="1">
      <x:c r="A167" s="29" t="str">
        <x:f>IF(P167=0,"",IF('Trades'!A167="","[Trades "&amp;ROW()&amp;"]",'Trades'!A167))</x:f>
      </x:c>
      <x:c r="B167" s="33" t="str">
        <x:f>IF(K167=0,"",CHOOSE(K167,"Zamknięta","Otwarta","Niepełna / błędna","Nieobsługiwana"))</x:f>
      </x:c>
      <x:c r="C167" s="33" t="str">
        <x:f>IF(P167=0,"",IF('Trades'!I167="UNSUPPORTED","Dobieranie / odwrócenia nie są obsługiwane",IF('Trades'!A167="","Podaj ID transakcji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ID: tekst zaczynający się od A–Z, do 64 znaków; bez *, ?, ~, =, &lt; i &gt;. Przykład: T-001.",IF(COUNTIFS('Trades'!$A$9:$A$208,'Trades'!A167)&lt;&gt;1,"ID transakcji się powtarza",IF('Trades'!B167="","Podaj instrument",IF(AND('Trades'!C167&lt;&gt;"LONG",'Trades'!C167&lt;&gt;"SHORT"),"Wybierz LONG lub SHORT",IF(NOT(ISNUMBER('Trades'!D167)),"Podaj prawidłowy czas otwarcia",IF(OR('Trades'!D167&lt;1,'Trades'!D167&gt;2958465),"Podaj prawidłowy czas otwarcia",IF(NOT(ISNUMBER('Trades'!E167)),"Podaj dodatnią początkową ilość",IF(OR('Trades'!E167&lt;=0,'Trades'!E167&gt;1000000,ROUND('Trades'!E167,8)&lt;&gt;'Trades'!E167),"Podaj dodatnią początkową ilość",IF('Trades'!F167="","Podaj jednostkę ilości",IF(AND('Trades'!I167&lt;&gt;"OPEN",'Trades'!I167&lt;&gt;"CLOSED"),"Wybierz OPEN lub CLOSED",IF(AND('Trades'!J167&lt;&gt;"NET",'Trades'!J167&lt;&gt;"GROSS"),"Wybierz NET lub GROSS",IF(COUNTIFS('Exits'!$B$9:$B$608,'Trades'!A167,'Exits'!$G$9:$G$608,-1)&gt;0,"Sprawdź powiązane wyjścia",IF(D167&gt;'Trades'!E167,"Zamknięta ilość przekracza początkową",IF(AND('Trades'!I167="OPEN",D167='Trades'!E167),"OPEN jest sprzeczne z zerową pozostałą ilością",IF('Trades'!I167="OPEN","",IF(O167=0,"Dodaj wyjście w Exits",IF(D167&lt;&gt;'Trades'!E167,"CLOSED wymaga zamknięcia całej ilości",IF(AND('Trades'!J167="NET",NOT(ISNUMBER('Trades'!L167))),"Podaj uzgodnione netto całej pozycji",IF(AND('Trades'!J167="NET",'Trades'!K167&lt;&gt;"YES"),"Potwierdź netto całej pozycji",IF(IF('Trades'!J167="NET",IF('Trades'!M167="",FALSE,IF(NOT(ISNUMBER('Trades'!M167)),TRUE,OR('Trades'!M167&lt;0,'Trades'!M167&gt;1000000000,ROUND('Trades'!M167,2)&lt;&gt;'Trades'!M167))),FALSE),"Kwoty: do 2 miejsc po przecinku; wartość bezwzględna wpisu ≤ 1 000 000 000.",IF(IF('Trades'!J167="NET",IF('Trades'!N167="",FALSE,IF(NOT(ISNUMBER('Trades'!N167)),TRUE,OR('Trades'!N167&lt;0,'Trades'!N167&gt;1000000000,ROUND('Trades'!N167,2)&lt;&gt;'Trades'!N167))),FALSE),"Kwoty: do 2 miejsc po przecinku; wartość bezwzględna wpisu ≤ 1 000 000 000.",IF(IF('Trades'!J167="NET",IF('Trades'!O167="",FALSE,IF(NOT(ISNUMBER('Trades'!O167)),TRUE,OR(ABS('Trades'!O167)&gt;1000000000,ROUND('Trades'!O167,2)&lt;&gt;'Trades'!O167))),FALSE),"Kwoty: do 2 miejsc po przecinku; wartość bezwzględna wpisu ≤ 1 000 000 000.",IF(AND('Trades'!J167="GROSS",NOT(ISNUMBER('Trades'!M167))),"Podaj prowizję, także zero",IF(AND('Trades'!J167="GROSS",'Trades'!M167&lt;0),"Prowizja nie może być ujemna",IF(AND('Trades'!J167="GROSS",NOT(ISNUMBER('Trades'!N167))),"Podaj pozostałe opłaty, także zero",IF(AND('Trades'!J167="GROSS",'Trades'!N167&lt;0),"Opłaty nie mogą być ujemne",IF(AND('Trades'!J167="GROSS",NOT(ISNUMBER('Trades'!O167))),"Podaj finansowanie ze znakiem, także zero",IF(AND('Trades'!J167="GROSS",NOT(ISNUMBER(F167))),"Podaj P&amp;L brutto każdego wyjścia",IF(IF('Trades'!J167="NET",OR(ABS('Trades'!L167)&gt;1000000000,ROUND('Trades'!L167,2)&lt;&gt;'Trades'!L167),FALSE),"Kwoty: do 2 miejsc po przecinku; wartość bezwzględna wpisu ≤ 1 000 000 000.",IF(IF('Trades'!J167="GROSS",OR(ABS('Trades'!M167)&gt;1000000000,ABS('Trades'!N167)&gt;1000000000,ABS('Trades'!O167)&gt;1000000000,ROUND('Trades'!M167,2)&lt;&gt;'Trades'!M167,ROUND('Trades'!N167,2)&lt;&gt;'Trades'!N167,ROUND('Trades'!O167,2)&lt;&gt;'Trades'!O167),FALSE),"Kwoty: do 2 miejsc po przecinku; wartość bezwzględna wpisu ≤ 1 000 000 000.",IF(AND('Trades'!G167&lt;&gt;"",OR(NOT(ISNUMBER('Trades'!G167)),'Trades'!G167&lt;=0)),"Podaj dodatnią cenę lub pozostaw puste",IF(AND('Trades'!H167&lt;&gt;"",OR(NOT(ISNUMBER('Trades'!H167)),'Trades'!H167&lt;=0)),"Podaj dodatnią cenę lub pozostaw puste","")))))))))))))))))))))))))))))))))))</x:f>
      </x:c>
      <x:c r="D167" s="31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b.d.",ROUND(SUMIFS('Exits'!$I$9:$I$608,'Exits'!$B$9:$B$608,'Trades'!A167),8)))</x:f>
      </x:c>
      <x:c r="E167" s="32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b.d.",IF(OR(O167=0,COUNTIFS('Exits'!$B$9:$B$608,'Trades'!A167,'Exits'!$G$9:$G$608,-1)&gt;0),"b.d.",_xlfn.MAXIFS('Exits'!$C$9:$C$608,'Exits'!$B$9:$B$608,'Trades'!A167))))</x:f>
      </x:c>
      <x:c r="F167" s="30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b.d.",IF(AND(O167&gt;0,SUMIFS('Exits'!$J$9:$J$608,'Exits'!$B$9:$B$608,'Trades'!A167)=O167),ROUND(SUMIFS('Exits'!$F$9:$F$608,'Exits'!$B$9:$B$608,'Trades'!A167),2),"b.d.")))</x:f>
      </x:c>
      <x:c r="G167" s="30" t="str">
        <x:f>IF(P167=0,"",IF(K167&lt;&gt;1,"b.d.",IF('Trades'!J167="NET",'Trades'!L167,ROUND(F167-'Trades'!M167-'Trades'!N167+'Trades'!O167,2))))</x:f>
      </x:c>
      <x:c r="H167" s="31" t="str">
        <x:f>IF(P167=0,"",IF(N167=1,G167/'Trades'!P167,"b.d."))</x:f>
      </x:c>
      <x:c r="I167" s="33" t="str">
        <x:f>IF(P167=0,"",IF(K167&lt;&gt;1,"Pozycja niezamknięta",IF(NOT(ISNUMBER('Trades'!P167)),"Brak lub błędne ryzyko: dodatnie, ≤ 1 000 000 000, do 2 miejsc po przecinku.",IF(OR('Trades'!P167&lt;=0,'Trades'!P167&gt;1000000000,ROUND('Trades'!P167,2)&lt;&gt;'Trades'!P167),"Brak lub błędne ryzyko: dodatnie, ≤ 1 000 000 000, do 2 miejsc po przecinku.",IF(AND('Trades'!Q167&lt;&gt;"PRICE",'Trades'!Q167&lt;&gt;"ALL_IN"),"Wybierz PRICE lub ALL_IN",IF('Trades'!Q167&lt;&gt;'Summary'!$K$4,"Wybrano inną podstawę","Zapisane"))))))</x:f>
      </x:c>
      <x:c r="J167" s="33" t="str">
        <x:f>IF(P167=0,"",IF('Summary'!$H$6="Sprawdź daty filtra","Sprawdź daty filtra",IF(L167=1,"Uwzględniona",IF(K167=1,"Poza okresem","Nieuwzględniona"))))</x:f>
      </x:c>
      <x:c r="K167" s="29" t="n">
        <x:f>IF(P167=0,0,IF('Trades'!I167="UNSUPPORTED",4,IF(C167&lt;&gt;"",3,IF('Trades'!I167="OPEN",2,1))))</x:f>
        <x:v>0</x:v>
      </x:c>
      <x:c r="L167" s="29" t="n">
        <x:f>IF(OR(K167&lt;&gt;1,'Summary'!$H$6="Sprawdź daty filtra"),0,IF(AND(OR('Summary'!$B$6="",E167&gt;='Summary'!$B$6),OR('Summary'!$E$6="",E167&lt;'Summary'!$E$6+1)),1,0))</x:f>
        <x:v>0</x:v>
      </x:c>
      <x:c r="M167" s="29" t="n">
        <x:f>IF(AND(L167=1,N167=1,'Trades'!Q167='Summary'!$K$4),1,0)</x:f>
        <x:v>0</x:v>
      </x:c>
      <x:c r="N167" s="29" t="n">
        <x:f>IF(K167&lt;&gt;1,0,IF(NOT(ISNUMBER('Trades'!P167)),0,IF(AND('Trades'!P167&gt;0,'Trades'!P167&lt;=1000000000,ROUND('Trades'!P167,2)='Trades'!P167,OR('Trades'!Q167="PRICE",'Trades'!Q167="ALL_IN")),1,0)))</x:f>
        <x:v>0</x:v>
      </x:c>
      <x:c r="O167" s="29" t="n">
        <x:f>IF(P167=0,0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0,COUNTIFS('Exits'!$B$9:$B$608,'Trades'!A167,'Exits'!$K$9:$K$608,1)))</x:f>
        <x:v>0</x:v>
      </x:c>
      <x:c r="P167" s="29" t="n">
        <x:f>IF(COUNTA('Trades'!A167:I167,'Trades'!K167:T167)=0,0,1)</x:f>
        <x:v>0</x:v>
      </x:c>
    </x:row>
    <x:row r="168" ht="52" customHeight="1">
      <x:c r="A168" s="29" t="str">
        <x:f>IF(P168=0,"",IF('Trades'!A168="","[Trades "&amp;ROW()&amp;"]",'Trades'!A168))</x:f>
      </x:c>
      <x:c r="B168" s="33" t="str">
        <x:f>IF(K168=0,"",CHOOSE(K168,"Zamknięta","Otwarta","Niepełna / błędna","Nieobsługiwana"))</x:f>
      </x:c>
      <x:c r="C168" s="33" t="str">
        <x:f>IF(P168=0,"",IF('Trades'!I168="UNSUPPORTED","Dobieranie / odwrócenia nie są obsługiwane",IF('Trades'!A168="","Podaj ID transakcji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ID: tekst zaczynający się od A–Z, do 64 znaków; bez *, ?, ~, =, &lt; i &gt;. Przykład: T-001.",IF(COUNTIFS('Trades'!$A$9:$A$208,'Trades'!A168)&lt;&gt;1,"ID transakcji się powtarza",IF('Trades'!B168="","Podaj instrument",IF(AND('Trades'!C168&lt;&gt;"LONG",'Trades'!C168&lt;&gt;"SHORT"),"Wybierz LONG lub SHORT",IF(NOT(ISNUMBER('Trades'!D168)),"Podaj prawidłowy czas otwarcia",IF(OR('Trades'!D168&lt;1,'Trades'!D168&gt;2958465),"Podaj prawidłowy czas otwarcia",IF(NOT(ISNUMBER('Trades'!E168)),"Podaj dodatnią początkową ilość",IF(OR('Trades'!E168&lt;=0,'Trades'!E168&gt;1000000,ROUND('Trades'!E168,8)&lt;&gt;'Trades'!E168),"Podaj dodatnią początkową ilość",IF('Trades'!F168="","Podaj jednostkę ilości",IF(AND('Trades'!I168&lt;&gt;"OPEN",'Trades'!I168&lt;&gt;"CLOSED"),"Wybierz OPEN lub CLOSED",IF(AND('Trades'!J168&lt;&gt;"NET",'Trades'!J168&lt;&gt;"GROSS"),"Wybierz NET lub GROSS",IF(COUNTIFS('Exits'!$B$9:$B$608,'Trades'!A168,'Exits'!$G$9:$G$608,-1)&gt;0,"Sprawdź powiązane wyjścia",IF(D168&gt;'Trades'!E168,"Zamknięta ilość przekracza początkową",IF(AND('Trades'!I168="OPEN",D168='Trades'!E168),"OPEN jest sprzeczne z zerową pozostałą ilością",IF('Trades'!I168="OPEN","",IF(O168=0,"Dodaj wyjście w Exits",IF(D168&lt;&gt;'Trades'!E168,"CLOSED wymaga zamknięcia całej ilości",IF(AND('Trades'!J168="NET",NOT(ISNUMBER('Trades'!L168))),"Podaj uzgodnione netto całej pozycji",IF(AND('Trades'!J168="NET",'Trades'!K168&lt;&gt;"YES"),"Potwierdź netto całej pozycji",IF(IF('Trades'!J168="NET",IF('Trades'!M168="",FALSE,IF(NOT(ISNUMBER('Trades'!M168)),TRUE,OR('Trades'!M168&lt;0,'Trades'!M168&gt;1000000000,ROUND('Trades'!M168,2)&lt;&gt;'Trades'!M168))),FALSE),"Kwoty: do 2 miejsc po przecinku; wartość bezwzględna wpisu ≤ 1 000 000 000.",IF(IF('Trades'!J168="NET",IF('Trades'!N168="",FALSE,IF(NOT(ISNUMBER('Trades'!N168)),TRUE,OR('Trades'!N168&lt;0,'Trades'!N168&gt;1000000000,ROUND('Trades'!N168,2)&lt;&gt;'Trades'!N168))),FALSE),"Kwoty: do 2 miejsc po przecinku; wartość bezwzględna wpisu ≤ 1 000 000 000.",IF(IF('Trades'!J168="NET",IF('Trades'!O168="",FALSE,IF(NOT(ISNUMBER('Trades'!O168)),TRUE,OR(ABS('Trades'!O168)&gt;1000000000,ROUND('Trades'!O168,2)&lt;&gt;'Trades'!O168))),FALSE),"Kwoty: do 2 miejsc po przecinku; wartość bezwzględna wpisu ≤ 1 000 000 000.",IF(AND('Trades'!J168="GROSS",NOT(ISNUMBER('Trades'!M168))),"Podaj prowizję, także zero",IF(AND('Trades'!J168="GROSS",'Trades'!M168&lt;0),"Prowizja nie może być ujemna",IF(AND('Trades'!J168="GROSS",NOT(ISNUMBER('Trades'!N168))),"Podaj pozostałe opłaty, także zero",IF(AND('Trades'!J168="GROSS",'Trades'!N168&lt;0),"Opłaty nie mogą być ujemne",IF(AND('Trades'!J168="GROSS",NOT(ISNUMBER('Trades'!O168))),"Podaj finansowanie ze znakiem, także zero",IF(AND('Trades'!J168="GROSS",NOT(ISNUMBER(F168))),"Podaj P&amp;L brutto każdego wyjścia",IF(IF('Trades'!J168="NET",OR(ABS('Trades'!L168)&gt;1000000000,ROUND('Trades'!L168,2)&lt;&gt;'Trades'!L168),FALSE),"Kwoty: do 2 miejsc po przecinku; wartość bezwzględna wpisu ≤ 1 000 000 000.",IF(IF('Trades'!J168="GROSS",OR(ABS('Trades'!M168)&gt;1000000000,ABS('Trades'!N168)&gt;1000000000,ABS('Trades'!O168)&gt;1000000000,ROUND('Trades'!M168,2)&lt;&gt;'Trades'!M168,ROUND('Trades'!N168,2)&lt;&gt;'Trades'!N168,ROUND('Trades'!O168,2)&lt;&gt;'Trades'!O168),FALSE),"Kwoty: do 2 miejsc po przecinku; wartość bezwzględna wpisu ≤ 1 000 000 000.",IF(AND('Trades'!G168&lt;&gt;"",OR(NOT(ISNUMBER('Trades'!G168)),'Trades'!G168&lt;=0)),"Podaj dodatnią cenę lub pozostaw puste",IF(AND('Trades'!H168&lt;&gt;"",OR(NOT(ISNUMBER('Trades'!H168)),'Trades'!H168&lt;=0)),"Podaj dodatnią cenę lub pozostaw puste","")))))))))))))))))))))))))))))))))))</x:f>
      </x:c>
      <x:c r="D168" s="31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b.d.",ROUND(SUMIFS('Exits'!$I$9:$I$608,'Exits'!$B$9:$B$608,'Trades'!A168),8)))</x:f>
      </x:c>
      <x:c r="E168" s="32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b.d.",IF(OR(O168=0,COUNTIFS('Exits'!$B$9:$B$608,'Trades'!A168,'Exits'!$G$9:$G$608,-1)&gt;0),"b.d.",_xlfn.MAXIFS('Exits'!$C$9:$C$608,'Exits'!$B$9:$B$608,'Trades'!A168))))</x:f>
      </x:c>
      <x:c r="F168" s="30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b.d.",IF(AND(O168&gt;0,SUMIFS('Exits'!$J$9:$J$608,'Exits'!$B$9:$B$608,'Trades'!A168)=O168),ROUND(SUMIFS('Exits'!$F$9:$F$608,'Exits'!$B$9:$B$608,'Trades'!A168),2),"b.d.")))</x:f>
      </x:c>
      <x:c r="G168" s="30" t="str">
        <x:f>IF(P168=0,"",IF(K168&lt;&gt;1,"b.d.",IF('Trades'!J168="NET",'Trades'!L168,ROUND(F168-'Trades'!M168-'Trades'!N168+'Trades'!O168,2))))</x:f>
      </x:c>
      <x:c r="H168" s="31" t="str">
        <x:f>IF(P168=0,"",IF(N168=1,G168/'Trades'!P168,"b.d."))</x:f>
      </x:c>
      <x:c r="I168" s="33" t="str">
        <x:f>IF(P168=0,"",IF(K168&lt;&gt;1,"Pozycja niezamknięta",IF(NOT(ISNUMBER('Trades'!P168)),"Brak lub błędne ryzyko: dodatnie, ≤ 1 000 000 000, do 2 miejsc po przecinku.",IF(OR('Trades'!P168&lt;=0,'Trades'!P168&gt;1000000000,ROUND('Trades'!P168,2)&lt;&gt;'Trades'!P168),"Brak lub błędne ryzyko: dodatnie, ≤ 1 000 000 000, do 2 miejsc po przecinku.",IF(AND('Trades'!Q168&lt;&gt;"PRICE",'Trades'!Q168&lt;&gt;"ALL_IN"),"Wybierz PRICE lub ALL_IN",IF('Trades'!Q168&lt;&gt;'Summary'!$K$4,"Wybrano inną podstawę","Zapisane"))))))</x:f>
      </x:c>
      <x:c r="J168" s="33" t="str">
        <x:f>IF(P168=0,"",IF('Summary'!$H$6="Sprawdź daty filtra","Sprawdź daty filtra",IF(L168=1,"Uwzględniona",IF(K168=1,"Poza okresem","Nieuwzględniona"))))</x:f>
      </x:c>
      <x:c r="K168" s="29" t="n">
        <x:f>IF(P168=0,0,IF('Trades'!I168="UNSUPPORTED",4,IF(C168&lt;&gt;"",3,IF('Trades'!I168="OPEN",2,1))))</x:f>
        <x:v>0</x:v>
      </x:c>
      <x:c r="L168" s="29" t="n">
        <x:f>IF(OR(K168&lt;&gt;1,'Summary'!$H$6="Sprawdź daty filtra"),0,IF(AND(OR('Summary'!$B$6="",E168&gt;='Summary'!$B$6),OR('Summary'!$E$6="",E168&lt;'Summary'!$E$6+1)),1,0))</x:f>
        <x:v>0</x:v>
      </x:c>
      <x:c r="M168" s="29" t="n">
        <x:f>IF(AND(L168=1,N168=1,'Trades'!Q168='Summary'!$K$4),1,0)</x:f>
        <x:v>0</x:v>
      </x:c>
      <x:c r="N168" s="29" t="n">
        <x:f>IF(K168&lt;&gt;1,0,IF(NOT(ISNUMBER('Trades'!P168)),0,IF(AND('Trades'!P168&gt;0,'Trades'!P168&lt;=1000000000,ROUND('Trades'!P168,2)='Trades'!P168,OR('Trades'!Q168="PRICE",'Trades'!Q168="ALL_IN")),1,0)))</x:f>
        <x:v>0</x:v>
      </x:c>
      <x:c r="O168" s="29" t="n">
        <x:f>IF(P168=0,0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0,COUNTIFS('Exits'!$B$9:$B$608,'Trades'!A168,'Exits'!$K$9:$K$608,1)))</x:f>
        <x:v>0</x:v>
      </x:c>
      <x:c r="P168" s="29" t="n">
        <x:f>IF(COUNTA('Trades'!A168:I168,'Trades'!K168:T168)=0,0,1)</x:f>
        <x:v>0</x:v>
      </x:c>
    </x:row>
    <x:row r="169" ht="52" customHeight="1">
      <x:c r="A169" s="29" t="str">
        <x:f>IF(P169=0,"",IF('Trades'!A169="","[Trades "&amp;ROW()&amp;"]",'Trades'!A169))</x:f>
      </x:c>
      <x:c r="B169" s="33" t="str">
        <x:f>IF(K169=0,"",CHOOSE(K169,"Zamknięta","Otwarta","Niepełna / błędna","Nieobsługiwana"))</x:f>
      </x:c>
      <x:c r="C169" s="33" t="str">
        <x:f>IF(P169=0,"",IF('Trades'!I169="UNSUPPORTED","Dobieranie / odwrócenia nie są obsługiwane",IF('Trades'!A169="","Podaj ID transakcji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ID: tekst zaczynający się od A–Z, do 64 znaków; bez *, ?, ~, =, &lt; i &gt;. Przykład: T-001.",IF(COUNTIFS('Trades'!$A$9:$A$208,'Trades'!A169)&lt;&gt;1,"ID transakcji się powtarza",IF('Trades'!B169="","Podaj instrument",IF(AND('Trades'!C169&lt;&gt;"LONG",'Trades'!C169&lt;&gt;"SHORT"),"Wybierz LONG lub SHORT",IF(NOT(ISNUMBER('Trades'!D169)),"Podaj prawidłowy czas otwarcia",IF(OR('Trades'!D169&lt;1,'Trades'!D169&gt;2958465),"Podaj prawidłowy czas otwarcia",IF(NOT(ISNUMBER('Trades'!E169)),"Podaj dodatnią początkową ilość",IF(OR('Trades'!E169&lt;=0,'Trades'!E169&gt;1000000,ROUND('Trades'!E169,8)&lt;&gt;'Trades'!E169),"Podaj dodatnią początkową ilość",IF('Trades'!F169="","Podaj jednostkę ilości",IF(AND('Trades'!I169&lt;&gt;"OPEN",'Trades'!I169&lt;&gt;"CLOSED"),"Wybierz OPEN lub CLOSED",IF(AND('Trades'!J169&lt;&gt;"NET",'Trades'!J169&lt;&gt;"GROSS"),"Wybierz NET lub GROSS",IF(COUNTIFS('Exits'!$B$9:$B$608,'Trades'!A169,'Exits'!$G$9:$G$608,-1)&gt;0,"Sprawdź powiązane wyjścia",IF(D169&gt;'Trades'!E169,"Zamknięta ilość przekracza początkową",IF(AND('Trades'!I169="OPEN",D169='Trades'!E169),"OPEN jest sprzeczne z zerową pozostałą ilością",IF('Trades'!I169="OPEN","",IF(O169=0,"Dodaj wyjście w Exits",IF(D169&lt;&gt;'Trades'!E169,"CLOSED wymaga zamknięcia całej ilości",IF(AND('Trades'!J169="NET",NOT(ISNUMBER('Trades'!L169))),"Podaj uzgodnione netto całej pozycji",IF(AND('Trades'!J169="NET",'Trades'!K169&lt;&gt;"YES"),"Potwierdź netto całej pozycji",IF(IF('Trades'!J169="NET",IF('Trades'!M169="",FALSE,IF(NOT(ISNUMBER('Trades'!M169)),TRUE,OR('Trades'!M169&lt;0,'Trades'!M169&gt;1000000000,ROUND('Trades'!M169,2)&lt;&gt;'Trades'!M169))),FALSE),"Kwoty: do 2 miejsc po przecinku; wartość bezwzględna wpisu ≤ 1 000 000 000.",IF(IF('Trades'!J169="NET",IF('Trades'!N169="",FALSE,IF(NOT(ISNUMBER('Trades'!N169)),TRUE,OR('Trades'!N169&lt;0,'Trades'!N169&gt;1000000000,ROUND('Trades'!N169,2)&lt;&gt;'Trades'!N169))),FALSE),"Kwoty: do 2 miejsc po przecinku; wartość bezwzględna wpisu ≤ 1 000 000 000.",IF(IF('Trades'!J169="NET",IF('Trades'!O169="",FALSE,IF(NOT(ISNUMBER('Trades'!O169)),TRUE,OR(ABS('Trades'!O169)&gt;1000000000,ROUND('Trades'!O169,2)&lt;&gt;'Trades'!O169))),FALSE),"Kwoty: do 2 miejsc po przecinku; wartość bezwzględna wpisu ≤ 1 000 000 000.",IF(AND('Trades'!J169="GROSS",NOT(ISNUMBER('Trades'!M169))),"Podaj prowizję, także zero",IF(AND('Trades'!J169="GROSS",'Trades'!M169&lt;0),"Prowizja nie może być ujemna",IF(AND('Trades'!J169="GROSS",NOT(ISNUMBER('Trades'!N169))),"Podaj pozostałe opłaty, także zero",IF(AND('Trades'!J169="GROSS",'Trades'!N169&lt;0),"Opłaty nie mogą być ujemne",IF(AND('Trades'!J169="GROSS",NOT(ISNUMBER('Trades'!O169))),"Podaj finansowanie ze znakiem, także zero",IF(AND('Trades'!J169="GROSS",NOT(ISNUMBER(F169))),"Podaj P&amp;L brutto każdego wyjścia",IF(IF('Trades'!J169="NET",OR(ABS('Trades'!L169)&gt;1000000000,ROUND('Trades'!L169,2)&lt;&gt;'Trades'!L169),FALSE),"Kwoty: do 2 miejsc po przecinku; wartość bezwzględna wpisu ≤ 1 000 000 000.",IF(IF('Trades'!J169="GROSS",OR(ABS('Trades'!M169)&gt;1000000000,ABS('Trades'!N169)&gt;1000000000,ABS('Trades'!O169)&gt;1000000000,ROUND('Trades'!M169,2)&lt;&gt;'Trades'!M169,ROUND('Trades'!N169,2)&lt;&gt;'Trades'!N169,ROUND('Trades'!O169,2)&lt;&gt;'Trades'!O169),FALSE),"Kwoty: do 2 miejsc po przecinku; wartość bezwzględna wpisu ≤ 1 000 000 000.",IF(AND('Trades'!G169&lt;&gt;"",OR(NOT(ISNUMBER('Trades'!G169)),'Trades'!G169&lt;=0)),"Podaj dodatnią cenę lub pozostaw puste",IF(AND('Trades'!H169&lt;&gt;"",OR(NOT(ISNUMBER('Trades'!H169)),'Trades'!H169&lt;=0)),"Podaj dodatnią cenę lub pozostaw puste","")))))))))))))))))))))))))))))))))))</x:f>
      </x:c>
      <x:c r="D169" s="31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b.d.",ROUND(SUMIFS('Exits'!$I$9:$I$608,'Exits'!$B$9:$B$608,'Trades'!A169),8)))</x:f>
      </x:c>
      <x:c r="E169" s="32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b.d.",IF(OR(O169=0,COUNTIFS('Exits'!$B$9:$B$608,'Trades'!A169,'Exits'!$G$9:$G$608,-1)&gt;0),"b.d.",_xlfn.MAXIFS('Exits'!$C$9:$C$608,'Exits'!$B$9:$B$608,'Trades'!A169))))</x:f>
      </x:c>
      <x:c r="F169" s="30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b.d.",IF(AND(O169&gt;0,SUMIFS('Exits'!$J$9:$J$608,'Exits'!$B$9:$B$608,'Trades'!A169)=O169),ROUND(SUMIFS('Exits'!$F$9:$F$608,'Exits'!$B$9:$B$608,'Trades'!A169),2),"b.d.")))</x:f>
      </x:c>
      <x:c r="G169" s="30" t="str">
        <x:f>IF(P169=0,"",IF(K169&lt;&gt;1,"b.d.",IF('Trades'!J169="NET",'Trades'!L169,ROUND(F169-'Trades'!M169-'Trades'!N169+'Trades'!O169,2))))</x:f>
      </x:c>
      <x:c r="H169" s="31" t="str">
        <x:f>IF(P169=0,"",IF(N169=1,G169/'Trades'!P169,"b.d."))</x:f>
      </x:c>
      <x:c r="I169" s="33" t="str">
        <x:f>IF(P169=0,"",IF(K169&lt;&gt;1,"Pozycja niezamknięta",IF(NOT(ISNUMBER('Trades'!P169)),"Brak lub błędne ryzyko: dodatnie, ≤ 1 000 000 000, do 2 miejsc po przecinku.",IF(OR('Trades'!P169&lt;=0,'Trades'!P169&gt;1000000000,ROUND('Trades'!P169,2)&lt;&gt;'Trades'!P169),"Brak lub błędne ryzyko: dodatnie, ≤ 1 000 000 000, do 2 miejsc po przecinku.",IF(AND('Trades'!Q169&lt;&gt;"PRICE",'Trades'!Q169&lt;&gt;"ALL_IN"),"Wybierz PRICE lub ALL_IN",IF('Trades'!Q169&lt;&gt;'Summary'!$K$4,"Wybrano inną podstawę","Zapisane"))))))</x:f>
      </x:c>
      <x:c r="J169" s="33" t="str">
        <x:f>IF(P169=0,"",IF('Summary'!$H$6="Sprawdź daty filtra","Sprawdź daty filtra",IF(L169=1,"Uwzględniona",IF(K169=1,"Poza okresem","Nieuwzględniona"))))</x:f>
      </x:c>
      <x:c r="K169" s="29" t="n">
        <x:f>IF(P169=0,0,IF('Trades'!I169="UNSUPPORTED",4,IF(C169&lt;&gt;"",3,IF('Trades'!I169="OPEN",2,1))))</x:f>
        <x:v>0</x:v>
      </x:c>
      <x:c r="L169" s="29" t="n">
        <x:f>IF(OR(K169&lt;&gt;1,'Summary'!$H$6="Sprawdź daty filtra"),0,IF(AND(OR('Summary'!$B$6="",E169&gt;='Summary'!$B$6),OR('Summary'!$E$6="",E169&lt;'Summary'!$E$6+1)),1,0))</x:f>
        <x:v>0</x:v>
      </x:c>
      <x:c r="M169" s="29" t="n">
        <x:f>IF(AND(L169=1,N169=1,'Trades'!Q169='Summary'!$K$4),1,0)</x:f>
        <x:v>0</x:v>
      </x:c>
      <x:c r="N169" s="29" t="n">
        <x:f>IF(K169&lt;&gt;1,0,IF(NOT(ISNUMBER('Trades'!P169)),0,IF(AND('Trades'!P169&gt;0,'Trades'!P169&lt;=1000000000,ROUND('Trades'!P169,2)='Trades'!P169,OR('Trades'!Q169="PRICE",'Trades'!Q169="ALL_IN")),1,0)))</x:f>
        <x:v>0</x:v>
      </x:c>
      <x:c r="O169" s="29" t="n">
        <x:f>IF(P169=0,0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0,COUNTIFS('Exits'!$B$9:$B$608,'Trades'!A169,'Exits'!$K$9:$K$608,1)))</x:f>
        <x:v>0</x:v>
      </x:c>
      <x:c r="P169" s="29" t="n">
        <x:f>IF(COUNTA('Trades'!A169:I169,'Trades'!K169:T169)=0,0,1)</x:f>
        <x:v>0</x:v>
      </x:c>
    </x:row>
    <x:row r="170" ht="52" customHeight="1">
      <x:c r="A170" s="29" t="str">
        <x:f>IF(P170=0,"",IF('Trades'!A170="","[Trades "&amp;ROW()&amp;"]",'Trades'!A170))</x:f>
      </x:c>
      <x:c r="B170" s="33" t="str">
        <x:f>IF(K170=0,"",CHOOSE(K170,"Zamknięta","Otwarta","Niepełna / błędna","Nieobsługiwana"))</x:f>
      </x:c>
      <x:c r="C170" s="33" t="str">
        <x:f>IF(P170=0,"",IF('Trades'!I170="UNSUPPORTED","Dobieranie / odwrócenia nie są obsługiwane",IF('Trades'!A170="","Podaj ID transakcji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ID: tekst zaczynający się od A–Z, do 64 znaków; bez *, ?, ~, =, &lt; i &gt;. Przykład: T-001.",IF(COUNTIFS('Trades'!$A$9:$A$208,'Trades'!A170)&lt;&gt;1,"ID transakcji się powtarza",IF('Trades'!B170="","Podaj instrument",IF(AND('Trades'!C170&lt;&gt;"LONG",'Trades'!C170&lt;&gt;"SHORT"),"Wybierz LONG lub SHORT",IF(NOT(ISNUMBER('Trades'!D170)),"Podaj prawidłowy czas otwarcia",IF(OR('Trades'!D170&lt;1,'Trades'!D170&gt;2958465),"Podaj prawidłowy czas otwarcia",IF(NOT(ISNUMBER('Trades'!E170)),"Podaj dodatnią początkową ilość",IF(OR('Trades'!E170&lt;=0,'Trades'!E170&gt;1000000,ROUND('Trades'!E170,8)&lt;&gt;'Trades'!E170),"Podaj dodatnią początkową ilość",IF('Trades'!F170="","Podaj jednostkę ilości",IF(AND('Trades'!I170&lt;&gt;"OPEN",'Trades'!I170&lt;&gt;"CLOSED"),"Wybierz OPEN lub CLOSED",IF(AND('Trades'!J170&lt;&gt;"NET",'Trades'!J170&lt;&gt;"GROSS"),"Wybierz NET lub GROSS",IF(COUNTIFS('Exits'!$B$9:$B$608,'Trades'!A170,'Exits'!$G$9:$G$608,-1)&gt;0,"Sprawdź powiązane wyjścia",IF(D170&gt;'Trades'!E170,"Zamknięta ilość przekracza początkową",IF(AND('Trades'!I170="OPEN",D170='Trades'!E170),"OPEN jest sprzeczne z zerową pozostałą ilością",IF('Trades'!I170="OPEN","",IF(O170=0,"Dodaj wyjście w Exits",IF(D170&lt;&gt;'Trades'!E170,"CLOSED wymaga zamknięcia całej ilości",IF(AND('Trades'!J170="NET",NOT(ISNUMBER('Trades'!L170))),"Podaj uzgodnione netto całej pozycji",IF(AND('Trades'!J170="NET",'Trades'!K170&lt;&gt;"YES"),"Potwierdź netto całej pozycji",IF(IF('Trades'!J170="NET",IF('Trades'!M170="",FALSE,IF(NOT(ISNUMBER('Trades'!M170)),TRUE,OR('Trades'!M170&lt;0,'Trades'!M170&gt;1000000000,ROUND('Trades'!M170,2)&lt;&gt;'Trades'!M170))),FALSE),"Kwoty: do 2 miejsc po przecinku; wartość bezwzględna wpisu ≤ 1 000 000 000.",IF(IF('Trades'!J170="NET",IF('Trades'!N170="",FALSE,IF(NOT(ISNUMBER('Trades'!N170)),TRUE,OR('Trades'!N170&lt;0,'Trades'!N170&gt;1000000000,ROUND('Trades'!N170,2)&lt;&gt;'Trades'!N170))),FALSE),"Kwoty: do 2 miejsc po przecinku; wartość bezwzględna wpisu ≤ 1 000 000 000.",IF(IF('Trades'!J170="NET",IF('Trades'!O170="",FALSE,IF(NOT(ISNUMBER('Trades'!O170)),TRUE,OR(ABS('Trades'!O170)&gt;1000000000,ROUND('Trades'!O170,2)&lt;&gt;'Trades'!O170))),FALSE),"Kwoty: do 2 miejsc po przecinku; wartość bezwzględna wpisu ≤ 1 000 000 000.",IF(AND('Trades'!J170="GROSS",NOT(ISNUMBER('Trades'!M170))),"Podaj prowizję, także zero",IF(AND('Trades'!J170="GROSS",'Trades'!M170&lt;0),"Prowizja nie może być ujemna",IF(AND('Trades'!J170="GROSS",NOT(ISNUMBER('Trades'!N170))),"Podaj pozostałe opłaty, także zero",IF(AND('Trades'!J170="GROSS",'Trades'!N170&lt;0),"Opłaty nie mogą być ujemne",IF(AND('Trades'!J170="GROSS",NOT(ISNUMBER('Trades'!O170))),"Podaj finansowanie ze znakiem, także zero",IF(AND('Trades'!J170="GROSS",NOT(ISNUMBER(F170))),"Podaj P&amp;L brutto każdego wyjścia",IF(IF('Trades'!J170="NET",OR(ABS('Trades'!L170)&gt;1000000000,ROUND('Trades'!L170,2)&lt;&gt;'Trades'!L170),FALSE),"Kwoty: do 2 miejsc po przecinku; wartość bezwzględna wpisu ≤ 1 000 000 000.",IF(IF('Trades'!J170="GROSS",OR(ABS('Trades'!M170)&gt;1000000000,ABS('Trades'!N170)&gt;1000000000,ABS('Trades'!O170)&gt;1000000000,ROUND('Trades'!M170,2)&lt;&gt;'Trades'!M170,ROUND('Trades'!N170,2)&lt;&gt;'Trades'!N170,ROUND('Trades'!O170,2)&lt;&gt;'Trades'!O170),FALSE),"Kwoty: do 2 miejsc po przecinku; wartość bezwzględna wpisu ≤ 1 000 000 000.",IF(AND('Trades'!G170&lt;&gt;"",OR(NOT(ISNUMBER('Trades'!G170)),'Trades'!G170&lt;=0)),"Podaj dodatnią cenę lub pozostaw puste",IF(AND('Trades'!H170&lt;&gt;"",OR(NOT(ISNUMBER('Trades'!H170)),'Trades'!H170&lt;=0)),"Podaj dodatnią cenę lub pozostaw puste","")))))))))))))))))))))))))))))))))))</x:f>
      </x:c>
      <x:c r="D170" s="31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b.d.",ROUND(SUMIFS('Exits'!$I$9:$I$608,'Exits'!$B$9:$B$608,'Trades'!A170),8)))</x:f>
      </x:c>
      <x:c r="E170" s="32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b.d.",IF(OR(O170=0,COUNTIFS('Exits'!$B$9:$B$608,'Trades'!A170,'Exits'!$G$9:$G$608,-1)&gt;0),"b.d.",_xlfn.MAXIFS('Exits'!$C$9:$C$608,'Exits'!$B$9:$B$608,'Trades'!A170))))</x:f>
      </x:c>
      <x:c r="F170" s="30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b.d.",IF(AND(O170&gt;0,SUMIFS('Exits'!$J$9:$J$608,'Exits'!$B$9:$B$608,'Trades'!A170)=O170),ROUND(SUMIFS('Exits'!$F$9:$F$608,'Exits'!$B$9:$B$608,'Trades'!A170),2),"b.d.")))</x:f>
      </x:c>
      <x:c r="G170" s="30" t="str">
        <x:f>IF(P170=0,"",IF(K170&lt;&gt;1,"b.d.",IF('Trades'!J170="NET",'Trades'!L170,ROUND(F170-'Trades'!M170-'Trades'!N170+'Trades'!O170,2))))</x:f>
      </x:c>
      <x:c r="H170" s="31" t="str">
        <x:f>IF(P170=0,"",IF(N170=1,G170/'Trades'!P170,"b.d."))</x:f>
      </x:c>
      <x:c r="I170" s="33" t="str">
        <x:f>IF(P170=0,"",IF(K170&lt;&gt;1,"Pozycja niezamknięta",IF(NOT(ISNUMBER('Trades'!P170)),"Brak lub błędne ryzyko: dodatnie, ≤ 1 000 000 000, do 2 miejsc po przecinku.",IF(OR('Trades'!P170&lt;=0,'Trades'!P170&gt;1000000000,ROUND('Trades'!P170,2)&lt;&gt;'Trades'!P170),"Brak lub błędne ryzyko: dodatnie, ≤ 1 000 000 000, do 2 miejsc po przecinku.",IF(AND('Trades'!Q170&lt;&gt;"PRICE",'Trades'!Q170&lt;&gt;"ALL_IN"),"Wybierz PRICE lub ALL_IN",IF('Trades'!Q170&lt;&gt;'Summary'!$K$4,"Wybrano inną podstawę","Zapisane"))))))</x:f>
      </x:c>
      <x:c r="J170" s="33" t="str">
        <x:f>IF(P170=0,"",IF('Summary'!$H$6="Sprawdź daty filtra","Sprawdź daty filtra",IF(L170=1,"Uwzględniona",IF(K170=1,"Poza okresem","Nieuwzględniona"))))</x:f>
      </x:c>
      <x:c r="K170" s="29" t="n">
        <x:f>IF(P170=0,0,IF('Trades'!I170="UNSUPPORTED",4,IF(C170&lt;&gt;"",3,IF('Trades'!I170="OPEN",2,1))))</x:f>
        <x:v>0</x:v>
      </x:c>
      <x:c r="L170" s="29" t="n">
        <x:f>IF(OR(K170&lt;&gt;1,'Summary'!$H$6="Sprawdź daty filtra"),0,IF(AND(OR('Summary'!$B$6="",E170&gt;='Summary'!$B$6),OR('Summary'!$E$6="",E170&lt;'Summary'!$E$6+1)),1,0))</x:f>
        <x:v>0</x:v>
      </x:c>
      <x:c r="M170" s="29" t="n">
        <x:f>IF(AND(L170=1,N170=1,'Trades'!Q170='Summary'!$K$4),1,0)</x:f>
        <x:v>0</x:v>
      </x:c>
      <x:c r="N170" s="29" t="n">
        <x:f>IF(K170&lt;&gt;1,0,IF(NOT(ISNUMBER('Trades'!P170)),0,IF(AND('Trades'!P170&gt;0,'Trades'!P170&lt;=1000000000,ROUND('Trades'!P170,2)='Trades'!P170,OR('Trades'!Q170="PRICE",'Trades'!Q170="ALL_IN")),1,0)))</x:f>
        <x:v>0</x:v>
      </x:c>
      <x:c r="O170" s="29" t="n">
        <x:f>IF(P170=0,0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0,COUNTIFS('Exits'!$B$9:$B$608,'Trades'!A170,'Exits'!$K$9:$K$608,1)))</x:f>
        <x:v>0</x:v>
      </x:c>
      <x:c r="P170" s="29" t="n">
        <x:f>IF(COUNTA('Trades'!A170:I170,'Trades'!K170:T170)=0,0,1)</x:f>
        <x:v>0</x:v>
      </x:c>
    </x:row>
    <x:row r="171" ht="52" customHeight="1">
      <x:c r="A171" s="29" t="str">
        <x:f>IF(P171=0,"",IF('Trades'!A171="","[Trades "&amp;ROW()&amp;"]",'Trades'!A171))</x:f>
      </x:c>
      <x:c r="B171" s="33" t="str">
        <x:f>IF(K171=0,"",CHOOSE(K171,"Zamknięta","Otwarta","Niepełna / błędna","Nieobsługiwana"))</x:f>
      </x:c>
      <x:c r="C171" s="33" t="str">
        <x:f>IF(P171=0,"",IF('Trades'!I171="UNSUPPORTED","Dobieranie / odwrócenia nie są obsługiwane",IF('Trades'!A171="","Podaj ID transakcji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ID: tekst zaczynający się od A–Z, do 64 znaków; bez *, ?, ~, =, &lt; i &gt;. Przykład: T-001.",IF(COUNTIFS('Trades'!$A$9:$A$208,'Trades'!A171)&lt;&gt;1,"ID transakcji się powtarza",IF('Trades'!B171="","Podaj instrument",IF(AND('Trades'!C171&lt;&gt;"LONG",'Trades'!C171&lt;&gt;"SHORT"),"Wybierz LONG lub SHORT",IF(NOT(ISNUMBER('Trades'!D171)),"Podaj prawidłowy czas otwarcia",IF(OR('Trades'!D171&lt;1,'Trades'!D171&gt;2958465),"Podaj prawidłowy czas otwarcia",IF(NOT(ISNUMBER('Trades'!E171)),"Podaj dodatnią początkową ilość",IF(OR('Trades'!E171&lt;=0,'Trades'!E171&gt;1000000,ROUND('Trades'!E171,8)&lt;&gt;'Trades'!E171),"Podaj dodatnią początkową ilość",IF('Trades'!F171="","Podaj jednostkę ilości",IF(AND('Trades'!I171&lt;&gt;"OPEN",'Trades'!I171&lt;&gt;"CLOSED"),"Wybierz OPEN lub CLOSED",IF(AND('Trades'!J171&lt;&gt;"NET",'Trades'!J171&lt;&gt;"GROSS"),"Wybierz NET lub GROSS",IF(COUNTIFS('Exits'!$B$9:$B$608,'Trades'!A171,'Exits'!$G$9:$G$608,-1)&gt;0,"Sprawdź powiązane wyjścia",IF(D171&gt;'Trades'!E171,"Zamknięta ilość przekracza początkową",IF(AND('Trades'!I171="OPEN",D171='Trades'!E171),"OPEN jest sprzeczne z zerową pozostałą ilością",IF('Trades'!I171="OPEN","",IF(O171=0,"Dodaj wyjście w Exits",IF(D171&lt;&gt;'Trades'!E171,"CLOSED wymaga zamknięcia całej ilości",IF(AND('Trades'!J171="NET",NOT(ISNUMBER('Trades'!L171))),"Podaj uzgodnione netto całej pozycji",IF(AND('Trades'!J171="NET",'Trades'!K171&lt;&gt;"YES"),"Potwierdź netto całej pozycji",IF(IF('Trades'!J171="NET",IF('Trades'!M171="",FALSE,IF(NOT(ISNUMBER('Trades'!M171)),TRUE,OR('Trades'!M171&lt;0,'Trades'!M171&gt;1000000000,ROUND('Trades'!M171,2)&lt;&gt;'Trades'!M171))),FALSE),"Kwoty: do 2 miejsc po przecinku; wartość bezwzględna wpisu ≤ 1 000 000 000.",IF(IF('Trades'!J171="NET",IF('Trades'!N171="",FALSE,IF(NOT(ISNUMBER('Trades'!N171)),TRUE,OR('Trades'!N171&lt;0,'Trades'!N171&gt;1000000000,ROUND('Trades'!N171,2)&lt;&gt;'Trades'!N171))),FALSE),"Kwoty: do 2 miejsc po przecinku; wartość bezwzględna wpisu ≤ 1 000 000 000.",IF(IF('Trades'!J171="NET",IF('Trades'!O171="",FALSE,IF(NOT(ISNUMBER('Trades'!O171)),TRUE,OR(ABS('Trades'!O171)&gt;1000000000,ROUND('Trades'!O171,2)&lt;&gt;'Trades'!O171))),FALSE),"Kwoty: do 2 miejsc po przecinku; wartość bezwzględna wpisu ≤ 1 000 000 000.",IF(AND('Trades'!J171="GROSS",NOT(ISNUMBER('Trades'!M171))),"Podaj prowizję, także zero",IF(AND('Trades'!J171="GROSS",'Trades'!M171&lt;0),"Prowizja nie może być ujemna",IF(AND('Trades'!J171="GROSS",NOT(ISNUMBER('Trades'!N171))),"Podaj pozostałe opłaty, także zero",IF(AND('Trades'!J171="GROSS",'Trades'!N171&lt;0),"Opłaty nie mogą być ujemne",IF(AND('Trades'!J171="GROSS",NOT(ISNUMBER('Trades'!O171))),"Podaj finansowanie ze znakiem, także zero",IF(AND('Trades'!J171="GROSS",NOT(ISNUMBER(F171))),"Podaj P&amp;L brutto każdego wyjścia",IF(IF('Trades'!J171="NET",OR(ABS('Trades'!L171)&gt;1000000000,ROUND('Trades'!L171,2)&lt;&gt;'Trades'!L171),FALSE),"Kwoty: do 2 miejsc po przecinku; wartość bezwzględna wpisu ≤ 1 000 000 000.",IF(IF('Trades'!J171="GROSS",OR(ABS('Trades'!M171)&gt;1000000000,ABS('Trades'!N171)&gt;1000000000,ABS('Trades'!O171)&gt;1000000000,ROUND('Trades'!M171,2)&lt;&gt;'Trades'!M171,ROUND('Trades'!N171,2)&lt;&gt;'Trades'!N171,ROUND('Trades'!O171,2)&lt;&gt;'Trades'!O171),FALSE),"Kwoty: do 2 miejsc po przecinku; wartość bezwzględna wpisu ≤ 1 000 000 000.",IF(AND('Trades'!G171&lt;&gt;"",OR(NOT(ISNUMBER('Trades'!G171)),'Trades'!G171&lt;=0)),"Podaj dodatnią cenę lub pozostaw puste",IF(AND('Trades'!H171&lt;&gt;"",OR(NOT(ISNUMBER('Trades'!H171)),'Trades'!H171&lt;=0)),"Podaj dodatnią cenę lub pozostaw puste","")))))))))))))))))))))))))))))))))))</x:f>
      </x:c>
      <x:c r="D171" s="31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b.d.",ROUND(SUMIFS('Exits'!$I$9:$I$608,'Exits'!$B$9:$B$608,'Trades'!A171),8)))</x:f>
      </x:c>
      <x:c r="E171" s="32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b.d.",IF(OR(O171=0,COUNTIFS('Exits'!$B$9:$B$608,'Trades'!A171,'Exits'!$G$9:$G$608,-1)&gt;0),"b.d.",_xlfn.MAXIFS('Exits'!$C$9:$C$608,'Exits'!$B$9:$B$608,'Trades'!A171))))</x:f>
      </x:c>
      <x:c r="F171" s="30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b.d.",IF(AND(O171&gt;0,SUMIFS('Exits'!$J$9:$J$608,'Exits'!$B$9:$B$608,'Trades'!A171)=O171),ROUND(SUMIFS('Exits'!$F$9:$F$608,'Exits'!$B$9:$B$608,'Trades'!A171),2),"b.d.")))</x:f>
      </x:c>
      <x:c r="G171" s="30" t="str">
        <x:f>IF(P171=0,"",IF(K171&lt;&gt;1,"b.d.",IF('Trades'!J171="NET",'Trades'!L171,ROUND(F171-'Trades'!M171-'Trades'!N171+'Trades'!O171,2))))</x:f>
      </x:c>
      <x:c r="H171" s="31" t="str">
        <x:f>IF(P171=0,"",IF(N171=1,G171/'Trades'!P171,"b.d."))</x:f>
      </x:c>
      <x:c r="I171" s="33" t="str">
        <x:f>IF(P171=0,"",IF(K171&lt;&gt;1,"Pozycja niezamknięta",IF(NOT(ISNUMBER('Trades'!P171)),"Brak lub błędne ryzyko: dodatnie, ≤ 1 000 000 000, do 2 miejsc po przecinku.",IF(OR('Trades'!P171&lt;=0,'Trades'!P171&gt;1000000000,ROUND('Trades'!P171,2)&lt;&gt;'Trades'!P171),"Brak lub błędne ryzyko: dodatnie, ≤ 1 000 000 000, do 2 miejsc po przecinku.",IF(AND('Trades'!Q171&lt;&gt;"PRICE",'Trades'!Q171&lt;&gt;"ALL_IN"),"Wybierz PRICE lub ALL_IN",IF('Trades'!Q171&lt;&gt;'Summary'!$K$4,"Wybrano inną podstawę","Zapisane"))))))</x:f>
      </x:c>
      <x:c r="J171" s="33" t="str">
        <x:f>IF(P171=0,"",IF('Summary'!$H$6="Sprawdź daty filtra","Sprawdź daty filtra",IF(L171=1,"Uwzględniona",IF(K171=1,"Poza okresem","Nieuwzględniona"))))</x:f>
      </x:c>
      <x:c r="K171" s="29" t="n">
        <x:f>IF(P171=0,0,IF('Trades'!I171="UNSUPPORTED",4,IF(C171&lt;&gt;"",3,IF('Trades'!I171="OPEN",2,1))))</x:f>
        <x:v>0</x:v>
      </x:c>
      <x:c r="L171" s="29" t="n">
        <x:f>IF(OR(K171&lt;&gt;1,'Summary'!$H$6="Sprawdź daty filtra"),0,IF(AND(OR('Summary'!$B$6="",E171&gt;='Summary'!$B$6),OR('Summary'!$E$6="",E171&lt;'Summary'!$E$6+1)),1,0))</x:f>
        <x:v>0</x:v>
      </x:c>
      <x:c r="M171" s="29" t="n">
        <x:f>IF(AND(L171=1,N171=1,'Trades'!Q171='Summary'!$K$4),1,0)</x:f>
        <x:v>0</x:v>
      </x:c>
      <x:c r="N171" s="29" t="n">
        <x:f>IF(K171&lt;&gt;1,0,IF(NOT(ISNUMBER('Trades'!P171)),0,IF(AND('Trades'!P171&gt;0,'Trades'!P171&lt;=1000000000,ROUND('Trades'!P171,2)='Trades'!P171,OR('Trades'!Q171="PRICE",'Trades'!Q171="ALL_IN")),1,0)))</x:f>
        <x:v>0</x:v>
      </x:c>
      <x:c r="O171" s="29" t="n">
        <x:f>IF(P171=0,0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0,COUNTIFS('Exits'!$B$9:$B$608,'Trades'!A171,'Exits'!$K$9:$K$608,1)))</x:f>
        <x:v>0</x:v>
      </x:c>
      <x:c r="P171" s="29" t="n">
        <x:f>IF(COUNTA('Trades'!A171:I171,'Trades'!K171:T171)=0,0,1)</x:f>
        <x:v>0</x:v>
      </x:c>
    </x:row>
    <x:row r="172" ht="52" customHeight="1">
      <x:c r="A172" s="29" t="str">
        <x:f>IF(P172=0,"",IF('Trades'!A172="","[Trades "&amp;ROW()&amp;"]",'Trades'!A172))</x:f>
      </x:c>
      <x:c r="B172" s="33" t="str">
        <x:f>IF(K172=0,"",CHOOSE(K172,"Zamknięta","Otwarta","Niepełna / błędna","Nieobsługiwana"))</x:f>
      </x:c>
      <x:c r="C172" s="33" t="str">
        <x:f>IF(P172=0,"",IF('Trades'!I172="UNSUPPORTED","Dobieranie / odwrócenia nie są obsługiwane",IF('Trades'!A172="","Podaj ID transakcji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ID: tekst zaczynający się od A–Z, do 64 znaków; bez *, ?, ~, =, &lt; i &gt;. Przykład: T-001.",IF(COUNTIFS('Trades'!$A$9:$A$208,'Trades'!A172)&lt;&gt;1,"ID transakcji się powtarza",IF('Trades'!B172="","Podaj instrument",IF(AND('Trades'!C172&lt;&gt;"LONG",'Trades'!C172&lt;&gt;"SHORT"),"Wybierz LONG lub SHORT",IF(NOT(ISNUMBER('Trades'!D172)),"Podaj prawidłowy czas otwarcia",IF(OR('Trades'!D172&lt;1,'Trades'!D172&gt;2958465),"Podaj prawidłowy czas otwarcia",IF(NOT(ISNUMBER('Trades'!E172)),"Podaj dodatnią początkową ilość",IF(OR('Trades'!E172&lt;=0,'Trades'!E172&gt;1000000,ROUND('Trades'!E172,8)&lt;&gt;'Trades'!E172),"Podaj dodatnią początkową ilość",IF('Trades'!F172="","Podaj jednostkę ilości",IF(AND('Trades'!I172&lt;&gt;"OPEN",'Trades'!I172&lt;&gt;"CLOSED"),"Wybierz OPEN lub CLOSED",IF(AND('Trades'!J172&lt;&gt;"NET",'Trades'!J172&lt;&gt;"GROSS"),"Wybierz NET lub GROSS",IF(COUNTIFS('Exits'!$B$9:$B$608,'Trades'!A172,'Exits'!$G$9:$G$608,-1)&gt;0,"Sprawdź powiązane wyjścia",IF(D172&gt;'Trades'!E172,"Zamknięta ilość przekracza początkową",IF(AND('Trades'!I172="OPEN",D172='Trades'!E172),"OPEN jest sprzeczne z zerową pozostałą ilością",IF('Trades'!I172="OPEN","",IF(O172=0,"Dodaj wyjście w Exits",IF(D172&lt;&gt;'Trades'!E172,"CLOSED wymaga zamknięcia całej ilości",IF(AND('Trades'!J172="NET",NOT(ISNUMBER('Trades'!L172))),"Podaj uzgodnione netto całej pozycji",IF(AND('Trades'!J172="NET",'Trades'!K172&lt;&gt;"YES"),"Potwierdź netto całej pozycji",IF(IF('Trades'!J172="NET",IF('Trades'!M172="",FALSE,IF(NOT(ISNUMBER('Trades'!M172)),TRUE,OR('Trades'!M172&lt;0,'Trades'!M172&gt;1000000000,ROUND('Trades'!M172,2)&lt;&gt;'Trades'!M172))),FALSE),"Kwoty: do 2 miejsc po przecinku; wartość bezwzględna wpisu ≤ 1 000 000 000.",IF(IF('Trades'!J172="NET",IF('Trades'!N172="",FALSE,IF(NOT(ISNUMBER('Trades'!N172)),TRUE,OR('Trades'!N172&lt;0,'Trades'!N172&gt;1000000000,ROUND('Trades'!N172,2)&lt;&gt;'Trades'!N172))),FALSE),"Kwoty: do 2 miejsc po przecinku; wartość bezwzględna wpisu ≤ 1 000 000 000.",IF(IF('Trades'!J172="NET",IF('Trades'!O172="",FALSE,IF(NOT(ISNUMBER('Trades'!O172)),TRUE,OR(ABS('Trades'!O172)&gt;1000000000,ROUND('Trades'!O172,2)&lt;&gt;'Trades'!O172))),FALSE),"Kwoty: do 2 miejsc po przecinku; wartość bezwzględna wpisu ≤ 1 000 000 000.",IF(AND('Trades'!J172="GROSS",NOT(ISNUMBER('Trades'!M172))),"Podaj prowizję, także zero",IF(AND('Trades'!J172="GROSS",'Trades'!M172&lt;0),"Prowizja nie może być ujemna",IF(AND('Trades'!J172="GROSS",NOT(ISNUMBER('Trades'!N172))),"Podaj pozostałe opłaty, także zero",IF(AND('Trades'!J172="GROSS",'Trades'!N172&lt;0),"Opłaty nie mogą być ujemne",IF(AND('Trades'!J172="GROSS",NOT(ISNUMBER('Trades'!O172))),"Podaj finansowanie ze znakiem, także zero",IF(AND('Trades'!J172="GROSS",NOT(ISNUMBER(F172))),"Podaj P&amp;L brutto każdego wyjścia",IF(IF('Trades'!J172="NET",OR(ABS('Trades'!L172)&gt;1000000000,ROUND('Trades'!L172,2)&lt;&gt;'Trades'!L172),FALSE),"Kwoty: do 2 miejsc po przecinku; wartość bezwzględna wpisu ≤ 1 000 000 000.",IF(IF('Trades'!J172="GROSS",OR(ABS('Trades'!M172)&gt;1000000000,ABS('Trades'!N172)&gt;1000000000,ABS('Trades'!O172)&gt;1000000000,ROUND('Trades'!M172,2)&lt;&gt;'Trades'!M172,ROUND('Trades'!N172,2)&lt;&gt;'Trades'!N172,ROUND('Trades'!O172,2)&lt;&gt;'Trades'!O172),FALSE),"Kwoty: do 2 miejsc po przecinku; wartość bezwzględna wpisu ≤ 1 000 000 000.",IF(AND('Trades'!G172&lt;&gt;"",OR(NOT(ISNUMBER('Trades'!G172)),'Trades'!G172&lt;=0)),"Podaj dodatnią cenę lub pozostaw puste",IF(AND('Trades'!H172&lt;&gt;"",OR(NOT(ISNUMBER('Trades'!H172)),'Trades'!H172&lt;=0)),"Podaj dodatnią cenę lub pozostaw puste","")))))))))))))))))))))))))))))))))))</x:f>
      </x:c>
      <x:c r="D172" s="31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b.d.",ROUND(SUMIFS('Exits'!$I$9:$I$608,'Exits'!$B$9:$B$608,'Trades'!A172),8)))</x:f>
      </x:c>
      <x:c r="E172" s="32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b.d.",IF(OR(O172=0,COUNTIFS('Exits'!$B$9:$B$608,'Trades'!A172,'Exits'!$G$9:$G$608,-1)&gt;0),"b.d.",_xlfn.MAXIFS('Exits'!$C$9:$C$608,'Exits'!$B$9:$B$608,'Trades'!A172))))</x:f>
      </x:c>
      <x:c r="F172" s="30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b.d.",IF(AND(O172&gt;0,SUMIFS('Exits'!$J$9:$J$608,'Exits'!$B$9:$B$608,'Trades'!A172)=O172),ROUND(SUMIFS('Exits'!$F$9:$F$608,'Exits'!$B$9:$B$608,'Trades'!A172),2),"b.d.")))</x:f>
      </x:c>
      <x:c r="G172" s="30" t="str">
        <x:f>IF(P172=0,"",IF(K172&lt;&gt;1,"b.d.",IF('Trades'!J172="NET",'Trades'!L172,ROUND(F172-'Trades'!M172-'Trades'!N172+'Trades'!O172,2))))</x:f>
      </x:c>
      <x:c r="H172" s="31" t="str">
        <x:f>IF(P172=0,"",IF(N172=1,G172/'Trades'!P172,"b.d."))</x:f>
      </x:c>
      <x:c r="I172" s="33" t="str">
        <x:f>IF(P172=0,"",IF(K172&lt;&gt;1,"Pozycja niezamknięta",IF(NOT(ISNUMBER('Trades'!P172)),"Brak lub błędne ryzyko: dodatnie, ≤ 1 000 000 000, do 2 miejsc po przecinku.",IF(OR('Trades'!P172&lt;=0,'Trades'!P172&gt;1000000000,ROUND('Trades'!P172,2)&lt;&gt;'Trades'!P172),"Brak lub błędne ryzyko: dodatnie, ≤ 1 000 000 000, do 2 miejsc po przecinku.",IF(AND('Trades'!Q172&lt;&gt;"PRICE",'Trades'!Q172&lt;&gt;"ALL_IN"),"Wybierz PRICE lub ALL_IN",IF('Trades'!Q172&lt;&gt;'Summary'!$K$4,"Wybrano inną podstawę","Zapisane"))))))</x:f>
      </x:c>
      <x:c r="J172" s="33" t="str">
        <x:f>IF(P172=0,"",IF('Summary'!$H$6="Sprawdź daty filtra","Sprawdź daty filtra",IF(L172=1,"Uwzględniona",IF(K172=1,"Poza okresem","Nieuwzględniona"))))</x:f>
      </x:c>
      <x:c r="K172" s="29" t="n">
        <x:f>IF(P172=0,0,IF('Trades'!I172="UNSUPPORTED",4,IF(C172&lt;&gt;"",3,IF('Trades'!I172="OPEN",2,1))))</x:f>
        <x:v>0</x:v>
      </x:c>
      <x:c r="L172" s="29" t="n">
        <x:f>IF(OR(K172&lt;&gt;1,'Summary'!$H$6="Sprawdź daty filtra"),0,IF(AND(OR('Summary'!$B$6="",E172&gt;='Summary'!$B$6),OR('Summary'!$E$6="",E172&lt;'Summary'!$E$6+1)),1,0))</x:f>
        <x:v>0</x:v>
      </x:c>
      <x:c r="M172" s="29" t="n">
        <x:f>IF(AND(L172=1,N172=1,'Trades'!Q172='Summary'!$K$4),1,0)</x:f>
        <x:v>0</x:v>
      </x:c>
      <x:c r="N172" s="29" t="n">
        <x:f>IF(K172&lt;&gt;1,0,IF(NOT(ISNUMBER('Trades'!P172)),0,IF(AND('Trades'!P172&gt;0,'Trades'!P172&lt;=1000000000,ROUND('Trades'!P172,2)='Trades'!P172,OR('Trades'!Q172="PRICE",'Trades'!Q172="ALL_IN")),1,0)))</x:f>
        <x:v>0</x:v>
      </x:c>
      <x:c r="O172" s="29" t="n">
        <x:f>IF(P172=0,0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0,COUNTIFS('Exits'!$B$9:$B$608,'Trades'!A172,'Exits'!$K$9:$K$608,1)))</x:f>
        <x:v>0</x:v>
      </x:c>
      <x:c r="P172" s="29" t="n">
        <x:f>IF(COUNTA('Trades'!A172:I172,'Trades'!K172:T172)=0,0,1)</x:f>
        <x:v>0</x:v>
      </x:c>
    </x:row>
    <x:row r="173" ht="52" customHeight="1">
      <x:c r="A173" s="29" t="str">
        <x:f>IF(P173=0,"",IF('Trades'!A173="","[Trades "&amp;ROW()&amp;"]",'Trades'!A173))</x:f>
      </x:c>
      <x:c r="B173" s="33" t="str">
        <x:f>IF(K173=0,"",CHOOSE(K173,"Zamknięta","Otwarta","Niepełna / błędna","Nieobsługiwana"))</x:f>
      </x:c>
      <x:c r="C173" s="33" t="str">
        <x:f>IF(P173=0,"",IF('Trades'!I173="UNSUPPORTED","Dobieranie / odwrócenia nie są obsługiwane",IF('Trades'!A173="","Podaj ID transakcji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ID: tekst zaczynający się od A–Z, do 64 znaków; bez *, ?, ~, =, &lt; i &gt;. Przykład: T-001.",IF(COUNTIFS('Trades'!$A$9:$A$208,'Trades'!A173)&lt;&gt;1,"ID transakcji się powtarza",IF('Trades'!B173="","Podaj instrument",IF(AND('Trades'!C173&lt;&gt;"LONG",'Trades'!C173&lt;&gt;"SHORT"),"Wybierz LONG lub SHORT",IF(NOT(ISNUMBER('Trades'!D173)),"Podaj prawidłowy czas otwarcia",IF(OR('Trades'!D173&lt;1,'Trades'!D173&gt;2958465),"Podaj prawidłowy czas otwarcia",IF(NOT(ISNUMBER('Trades'!E173)),"Podaj dodatnią początkową ilość",IF(OR('Trades'!E173&lt;=0,'Trades'!E173&gt;1000000,ROUND('Trades'!E173,8)&lt;&gt;'Trades'!E173),"Podaj dodatnią początkową ilość",IF('Trades'!F173="","Podaj jednostkę ilości",IF(AND('Trades'!I173&lt;&gt;"OPEN",'Trades'!I173&lt;&gt;"CLOSED"),"Wybierz OPEN lub CLOSED",IF(AND('Trades'!J173&lt;&gt;"NET",'Trades'!J173&lt;&gt;"GROSS"),"Wybierz NET lub GROSS",IF(COUNTIFS('Exits'!$B$9:$B$608,'Trades'!A173,'Exits'!$G$9:$G$608,-1)&gt;0,"Sprawdź powiązane wyjścia",IF(D173&gt;'Trades'!E173,"Zamknięta ilość przekracza początkową",IF(AND('Trades'!I173="OPEN",D173='Trades'!E173),"OPEN jest sprzeczne z zerową pozostałą ilością",IF('Trades'!I173="OPEN","",IF(O173=0,"Dodaj wyjście w Exits",IF(D173&lt;&gt;'Trades'!E173,"CLOSED wymaga zamknięcia całej ilości",IF(AND('Trades'!J173="NET",NOT(ISNUMBER('Trades'!L173))),"Podaj uzgodnione netto całej pozycji",IF(AND('Trades'!J173="NET",'Trades'!K173&lt;&gt;"YES"),"Potwierdź netto całej pozycji",IF(IF('Trades'!J173="NET",IF('Trades'!M173="",FALSE,IF(NOT(ISNUMBER('Trades'!M173)),TRUE,OR('Trades'!M173&lt;0,'Trades'!M173&gt;1000000000,ROUND('Trades'!M173,2)&lt;&gt;'Trades'!M173))),FALSE),"Kwoty: do 2 miejsc po przecinku; wartość bezwzględna wpisu ≤ 1 000 000 000.",IF(IF('Trades'!J173="NET",IF('Trades'!N173="",FALSE,IF(NOT(ISNUMBER('Trades'!N173)),TRUE,OR('Trades'!N173&lt;0,'Trades'!N173&gt;1000000000,ROUND('Trades'!N173,2)&lt;&gt;'Trades'!N173))),FALSE),"Kwoty: do 2 miejsc po przecinku; wartość bezwzględna wpisu ≤ 1 000 000 000.",IF(IF('Trades'!J173="NET",IF('Trades'!O173="",FALSE,IF(NOT(ISNUMBER('Trades'!O173)),TRUE,OR(ABS('Trades'!O173)&gt;1000000000,ROUND('Trades'!O173,2)&lt;&gt;'Trades'!O173))),FALSE),"Kwoty: do 2 miejsc po przecinku; wartość bezwzględna wpisu ≤ 1 000 000 000.",IF(AND('Trades'!J173="GROSS",NOT(ISNUMBER('Trades'!M173))),"Podaj prowizję, także zero",IF(AND('Trades'!J173="GROSS",'Trades'!M173&lt;0),"Prowizja nie może być ujemna",IF(AND('Trades'!J173="GROSS",NOT(ISNUMBER('Trades'!N173))),"Podaj pozostałe opłaty, także zero",IF(AND('Trades'!J173="GROSS",'Trades'!N173&lt;0),"Opłaty nie mogą być ujemne",IF(AND('Trades'!J173="GROSS",NOT(ISNUMBER('Trades'!O173))),"Podaj finansowanie ze znakiem, także zero",IF(AND('Trades'!J173="GROSS",NOT(ISNUMBER(F173))),"Podaj P&amp;L brutto każdego wyjścia",IF(IF('Trades'!J173="NET",OR(ABS('Trades'!L173)&gt;1000000000,ROUND('Trades'!L173,2)&lt;&gt;'Trades'!L173),FALSE),"Kwoty: do 2 miejsc po przecinku; wartość bezwzględna wpisu ≤ 1 000 000 000.",IF(IF('Trades'!J173="GROSS",OR(ABS('Trades'!M173)&gt;1000000000,ABS('Trades'!N173)&gt;1000000000,ABS('Trades'!O173)&gt;1000000000,ROUND('Trades'!M173,2)&lt;&gt;'Trades'!M173,ROUND('Trades'!N173,2)&lt;&gt;'Trades'!N173,ROUND('Trades'!O173,2)&lt;&gt;'Trades'!O173),FALSE),"Kwoty: do 2 miejsc po przecinku; wartość bezwzględna wpisu ≤ 1 000 000 000.",IF(AND('Trades'!G173&lt;&gt;"",OR(NOT(ISNUMBER('Trades'!G173)),'Trades'!G173&lt;=0)),"Podaj dodatnią cenę lub pozostaw puste",IF(AND('Trades'!H173&lt;&gt;"",OR(NOT(ISNUMBER('Trades'!H173)),'Trades'!H173&lt;=0)),"Podaj dodatnią cenę lub pozostaw puste","")))))))))))))))))))))))))))))))))))</x:f>
      </x:c>
      <x:c r="D173" s="31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b.d.",ROUND(SUMIFS('Exits'!$I$9:$I$608,'Exits'!$B$9:$B$608,'Trades'!A173),8)))</x:f>
      </x:c>
      <x:c r="E173" s="32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b.d.",IF(OR(O173=0,COUNTIFS('Exits'!$B$9:$B$608,'Trades'!A173,'Exits'!$G$9:$G$608,-1)&gt;0),"b.d.",_xlfn.MAXIFS('Exits'!$C$9:$C$608,'Exits'!$B$9:$B$608,'Trades'!A173))))</x:f>
      </x:c>
      <x:c r="F173" s="30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b.d.",IF(AND(O173&gt;0,SUMIFS('Exits'!$J$9:$J$608,'Exits'!$B$9:$B$608,'Trades'!A173)=O173),ROUND(SUMIFS('Exits'!$F$9:$F$608,'Exits'!$B$9:$B$608,'Trades'!A173),2),"b.d.")))</x:f>
      </x:c>
      <x:c r="G173" s="30" t="str">
        <x:f>IF(P173=0,"",IF(K173&lt;&gt;1,"b.d.",IF('Trades'!J173="NET",'Trades'!L173,ROUND(F173-'Trades'!M173-'Trades'!N173+'Trades'!O173,2))))</x:f>
      </x:c>
      <x:c r="H173" s="31" t="str">
        <x:f>IF(P173=0,"",IF(N173=1,G173/'Trades'!P173,"b.d."))</x:f>
      </x:c>
      <x:c r="I173" s="33" t="str">
        <x:f>IF(P173=0,"",IF(K173&lt;&gt;1,"Pozycja niezamknięta",IF(NOT(ISNUMBER('Trades'!P173)),"Brak lub błędne ryzyko: dodatnie, ≤ 1 000 000 000, do 2 miejsc po przecinku.",IF(OR('Trades'!P173&lt;=0,'Trades'!P173&gt;1000000000,ROUND('Trades'!P173,2)&lt;&gt;'Trades'!P173),"Brak lub błędne ryzyko: dodatnie, ≤ 1 000 000 000, do 2 miejsc po przecinku.",IF(AND('Trades'!Q173&lt;&gt;"PRICE",'Trades'!Q173&lt;&gt;"ALL_IN"),"Wybierz PRICE lub ALL_IN",IF('Trades'!Q173&lt;&gt;'Summary'!$K$4,"Wybrano inną podstawę","Zapisane"))))))</x:f>
      </x:c>
      <x:c r="J173" s="33" t="str">
        <x:f>IF(P173=0,"",IF('Summary'!$H$6="Sprawdź daty filtra","Sprawdź daty filtra",IF(L173=1,"Uwzględniona",IF(K173=1,"Poza okresem","Nieuwzględniona"))))</x:f>
      </x:c>
      <x:c r="K173" s="29" t="n">
        <x:f>IF(P173=0,0,IF('Trades'!I173="UNSUPPORTED",4,IF(C173&lt;&gt;"",3,IF('Trades'!I173="OPEN",2,1))))</x:f>
        <x:v>0</x:v>
      </x:c>
      <x:c r="L173" s="29" t="n">
        <x:f>IF(OR(K173&lt;&gt;1,'Summary'!$H$6="Sprawdź daty filtra"),0,IF(AND(OR('Summary'!$B$6="",E173&gt;='Summary'!$B$6),OR('Summary'!$E$6="",E173&lt;'Summary'!$E$6+1)),1,0))</x:f>
        <x:v>0</x:v>
      </x:c>
      <x:c r="M173" s="29" t="n">
        <x:f>IF(AND(L173=1,N173=1,'Trades'!Q173='Summary'!$K$4),1,0)</x:f>
        <x:v>0</x:v>
      </x:c>
      <x:c r="N173" s="29" t="n">
        <x:f>IF(K173&lt;&gt;1,0,IF(NOT(ISNUMBER('Trades'!P173)),0,IF(AND('Trades'!P173&gt;0,'Trades'!P173&lt;=1000000000,ROUND('Trades'!P173,2)='Trades'!P173,OR('Trades'!Q173="PRICE",'Trades'!Q173="ALL_IN")),1,0)))</x:f>
        <x:v>0</x:v>
      </x:c>
      <x:c r="O173" s="29" t="n">
        <x:f>IF(P173=0,0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0,COUNTIFS('Exits'!$B$9:$B$608,'Trades'!A173,'Exits'!$K$9:$K$608,1)))</x:f>
        <x:v>0</x:v>
      </x:c>
      <x:c r="P173" s="29" t="n">
        <x:f>IF(COUNTA('Trades'!A173:I173,'Trades'!K173:T173)=0,0,1)</x:f>
        <x:v>0</x:v>
      </x:c>
    </x:row>
    <x:row r="174" ht="52" customHeight="1">
      <x:c r="A174" s="29" t="str">
        <x:f>IF(P174=0,"",IF('Trades'!A174="","[Trades "&amp;ROW()&amp;"]",'Trades'!A174))</x:f>
      </x:c>
      <x:c r="B174" s="33" t="str">
        <x:f>IF(K174=0,"",CHOOSE(K174,"Zamknięta","Otwarta","Niepełna / błędna","Nieobsługiwana"))</x:f>
      </x:c>
      <x:c r="C174" s="33" t="str">
        <x:f>IF(P174=0,"",IF('Trades'!I174="UNSUPPORTED","Dobieranie / odwrócenia nie są obsługiwane",IF('Trades'!A174="","Podaj ID transakcji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ID: tekst zaczynający się od A–Z, do 64 znaków; bez *, ?, ~, =, &lt; i &gt;. Przykład: T-001.",IF(COUNTIFS('Trades'!$A$9:$A$208,'Trades'!A174)&lt;&gt;1,"ID transakcji się powtarza",IF('Trades'!B174="","Podaj instrument",IF(AND('Trades'!C174&lt;&gt;"LONG",'Trades'!C174&lt;&gt;"SHORT"),"Wybierz LONG lub SHORT",IF(NOT(ISNUMBER('Trades'!D174)),"Podaj prawidłowy czas otwarcia",IF(OR('Trades'!D174&lt;1,'Trades'!D174&gt;2958465),"Podaj prawidłowy czas otwarcia",IF(NOT(ISNUMBER('Trades'!E174)),"Podaj dodatnią początkową ilość",IF(OR('Trades'!E174&lt;=0,'Trades'!E174&gt;1000000,ROUND('Trades'!E174,8)&lt;&gt;'Trades'!E174),"Podaj dodatnią początkową ilość",IF('Trades'!F174="","Podaj jednostkę ilości",IF(AND('Trades'!I174&lt;&gt;"OPEN",'Trades'!I174&lt;&gt;"CLOSED"),"Wybierz OPEN lub CLOSED",IF(AND('Trades'!J174&lt;&gt;"NET",'Trades'!J174&lt;&gt;"GROSS"),"Wybierz NET lub GROSS",IF(COUNTIFS('Exits'!$B$9:$B$608,'Trades'!A174,'Exits'!$G$9:$G$608,-1)&gt;0,"Sprawdź powiązane wyjścia",IF(D174&gt;'Trades'!E174,"Zamknięta ilość przekracza początkową",IF(AND('Trades'!I174="OPEN",D174='Trades'!E174),"OPEN jest sprzeczne z zerową pozostałą ilością",IF('Trades'!I174="OPEN","",IF(O174=0,"Dodaj wyjście w Exits",IF(D174&lt;&gt;'Trades'!E174,"CLOSED wymaga zamknięcia całej ilości",IF(AND('Trades'!J174="NET",NOT(ISNUMBER('Trades'!L174))),"Podaj uzgodnione netto całej pozycji",IF(AND('Trades'!J174="NET",'Trades'!K174&lt;&gt;"YES"),"Potwierdź netto całej pozycji",IF(IF('Trades'!J174="NET",IF('Trades'!M174="",FALSE,IF(NOT(ISNUMBER('Trades'!M174)),TRUE,OR('Trades'!M174&lt;0,'Trades'!M174&gt;1000000000,ROUND('Trades'!M174,2)&lt;&gt;'Trades'!M174))),FALSE),"Kwoty: do 2 miejsc po przecinku; wartość bezwzględna wpisu ≤ 1 000 000 000.",IF(IF('Trades'!J174="NET",IF('Trades'!N174="",FALSE,IF(NOT(ISNUMBER('Trades'!N174)),TRUE,OR('Trades'!N174&lt;0,'Trades'!N174&gt;1000000000,ROUND('Trades'!N174,2)&lt;&gt;'Trades'!N174))),FALSE),"Kwoty: do 2 miejsc po przecinku; wartość bezwzględna wpisu ≤ 1 000 000 000.",IF(IF('Trades'!J174="NET",IF('Trades'!O174="",FALSE,IF(NOT(ISNUMBER('Trades'!O174)),TRUE,OR(ABS('Trades'!O174)&gt;1000000000,ROUND('Trades'!O174,2)&lt;&gt;'Trades'!O174))),FALSE),"Kwoty: do 2 miejsc po przecinku; wartość bezwzględna wpisu ≤ 1 000 000 000.",IF(AND('Trades'!J174="GROSS",NOT(ISNUMBER('Trades'!M174))),"Podaj prowizję, także zero",IF(AND('Trades'!J174="GROSS",'Trades'!M174&lt;0),"Prowizja nie może być ujemna",IF(AND('Trades'!J174="GROSS",NOT(ISNUMBER('Trades'!N174))),"Podaj pozostałe opłaty, także zero",IF(AND('Trades'!J174="GROSS",'Trades'!N174&lt;0),"Opłaty nie mogą być ujemne",IF(AND('Trades'!J174="GROSS",NOT(ISNUMBER('Trades'!O174))),"Podaj finansowanie ze znakiem, także zero",IF(AND('Trades'!J174="GROSS",NOT(ISNUMBER(F174))),"Podaj P&amp;L brutto każdego wyjścia",IF(IF('Trades'!J174="NET",OR(ABS('Trades'!L174)&gt;1000000000,ROUND('Trades'!L174,2)&lt;&gt;'Trades'!L174),FALSE),"Kwoty: do 2 miejsc po przecinku; wartość bezwzględna wpisu ≤ 1 000 000 000.",IF(IF('Trades'!J174="GROSS",OR(ABS('Trades'!M174)&gt;1000000000,ABS('Trades'!N174)&gt;1000000000,ABS('Trades'!O174)&gt;1000000000,ROUND('Trades'!M174,2)&lt;&gt;'Trades'!M174,ROUND('Trades'!N174,2)&lt;&gt;'Trades'!N174,ROUND('Trades'!O174,2)&lt;&gt;'Trades'!O174),FALSE),"Kwoty: do 2 miejsc po przecinku; wartość bezwzględna wpisu ≤ 1 000 000 000.",IF(AND('Trades'!G174&lt;&gt;"",OR(NOT(ISNUMBER('Trades'!G174)),'Trades'!G174&lt;=0)),"Podaj dodatnią cenę lub pozostaw puste",IF(AND('Trades'!H174&lt;&gt;"",OR(NOT(ISNUMBER('Trades'!H174)),'Trades'!H174&lt;=0)),"Podaj dodatnią cenę lub pozostaw puste","")))))))))))))))))))))))))))))))))))</x:f>
      </x:c>
      <x:c r="D174" s="31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b.d.",ROUND(SUMIFS('Exits'!$I$9:$I$608,'Exits'!$B$9:$B$608,'Trades'!A174),8)))</x:f>
      </x:c>
      <x:c r="E174" s="32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b.d.",IF(OR(O174=0,COUNTIFS('Exits'!$B$9:$B$608,'Trades'!A174,'Exits'!$G$9:$G$608,-1)&gt;0),"b.d.",_xlfn.MAXIFS('Exits'!$C$9:$C$608,'Exits'!$B$9:$B$608,'Trades'!A174))))</x:f>
      </x:c>
      <x:c r="F174" s="30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b.d.",IF(AND(O174&gt;0,SUMIFS('Exits'!$J$9:$J$608,'Exits'!$B$9:$B$608,'Trades'!A174)=O174),ROUND(SUMIFS('Exits'!$F$9:$F$608,'Exits'!$B$9:$B$608,'Trades'!A174),2),"b.d.")))</x:f>
      </x:c>
      <x:c r="G174" s="30" t="str">
        <x:f>IF(P174=0,"",IF(K174&lt;&gt;1,"b.d.",IF('Trades'!J174="NET",'Trades'!L174,ROUND(F174-'Trades'!M174-'Trades'!N174+'Trades'!O174,2))))</x:f>
      </x:c>
      <x:c r="H174" s="31" t="str">
        <x:f>IF(P174=0,"",IF(N174=1,G174/'Trades'!P174,"b.d."))</x:f>
      </x:c>
      <x:c r="I174" s="33" t="str">
        <x:f>IF(P174=0,"",IF(K174&lt;&gt;1,"Pozycja niezamknięta",IF(NOT(ISNUMBER('Trades'!P174)),"Brak lub błędne ryzyko: dodatnie, ≤ 1 000 000 000, do 2 miejsc po przecinku.",IF(OR('Trades'!P174&lt;=0,'Trades'!P174&gt;1000000000,ROUND('Trades'!P174,2)&lt;&gt;'Trades'!P174),"Brak lub błędne ryzyko: dodatnie, ≤ 1 000 000 000, do 2 miejsc po przecinku.",IF(AND('Trades'!Q174&lt;&gt;"PRICE",'Trades'!Q174&lt;&gt;"ALL_IN"),"Wybierz PRICE lub ALL_IN",IF('Trades'!Q174&lt;&gt;'Summary'!$K$4,"Wybrano inną podstawę","Zapisane"))))))</x:f>
      </x:c>
      <x:c r="J174" s="33" t="str">
        <x:f>IF(P174=0,"",IF('Summary'!$H$6="Sprawdź daty filtra","Sprawdź daty filtra",IF(L174=1,"Uwzględniona",IF(K174=1,"Poza okresem","Nieuwzględniona"))))</x:f>
      </x:c>
      <x:c r="K174" s="29" t="n">
        <x:f>IF(P174=0,0,IF('Trades'!I174="UNSUPPORTED",4,IF(C174&lt;&gt;"",3,IF('Trades'!I174="OPEN",2,1))))</x:f>
        <x:v>0</x:v>
      </x:c>
      <x:c r="L174" s="29" t="n">
        <x:f>IF(OR(K174&lt;&gt;1,'Summary'!$H$6="Sprawdź daty filtra"),0,IF(AND(OR('Summary'!$B$6="",E174&gt;='Summary'!$B$6),OR('Summary'!$E$6="",E174&lt;'Summary'!$E$6+1)),1,0))</x:f>
        <x:v>0</x:v>
      </x:c>
      <x:c r="M174" s="29" t="n">
        <x:f>IF(AND(L174=1,N174=1,'Trades'!Q174='Summary'!$K$4),1,0)</x:f>
        <x:v>0</x:v>
      </x:c>
      <x:c r="N174" s="29" t="n">
        <x:f>IF(K174&lt;&gt;1,0,IF(NOT(ISNUMBER('Trades'!P174)),0,IF(AND('Trades'!P174&gt;0,'Trades'!P174&lt;=1000000000,ROUND('Trades'!P174,2)='Trades'!P174,OR('Trades'!Q174="PRICE",'Trades'!Q174="ALL_IN")),1,0)))</x:f>
        <x:v>0</x:v>
      </x:c>
      <x:c r="O174" s="29" t="n">
        <x:f>IF(P174=0,0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0,COUNTIFS('Exits'!$B$9:$B$608,'Trades'!A174,'Exits'!$K$9:$K$608,1)))</x:f>
        <x:v>0</x:v>
      </x:c>
      <x:c r="P174" s="29" t="n">
        <x:f>IF(COUNTA('Trades'!A174:I174,'Trades'!K174:T174)=0,0,1)</x:f>
        <x:v>0</x:v>
      </x:c>
    </x:row>
    <x:row r="175" ht="52" customHeight="1">
      <x:c r="A175" s="29" t="str">
        <x:f>IF(P175=0,"",IF('Trades'!A175="","[Trades "&amp;ROW()&amp;"]",'Trades'!A175))</x:f>
      </x:c>
      <x:c r="B175" s="33" t="str">
        <x:f>IF(K175=0,"",CHOOSE(K175,"Zamknięta","Otwarta","Niepełna / błędna","Nieobsługiwana"))</x:f>
      </x:c>
      <x:c r="C175" s="33" t="str">
        <x:f>IF(P175=0,"",IF('Trades'!I175="UNSUPPORTED","Dobieranie / odwrócenia nie są obsługiwane",IF('Trades'!A175="","Podaj ID transakcji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ID: tekst zaczynający się od A–Z, do 64 znaków; bez *, ?, ~, =, &lt; i &gt;. Przykład: T-001.",IF(COUNTIFS('Trades'!$A$9:$A$208,'Trades'!A175)&lt;&gt;1,"ID transakcji się powtarza",IF('Trades'!B175="","Podaj instrument",IF(AND('Trades'!C175&lt;&gt;"LONG",'Trades'!C175&lt;&gt;"SHORT"),"Wybierz LONG lub SHORT",IF(NOT(ISNUMBER('Trades'!D175)),"Podaj prawidłowy czas otwarcia",IF(OR('Trades'!D175&lt;1,'Trades'!D175&gt;2958465),"Podaj prawidłowy czas otwarcia",IF(NOT(ISNUMBER('Trades'!E175)),"Podaj dodatnią początkową ilość",IF(OR('Trades'!E175&lt;=0,'Trades'!E175&gt;1000000,ROUND('Trades'!E175,8)&lt;&gt;'Trades'!E175),"Podaj dodatnią początkową ilość",IF('Trades'!F175="","Podaj jednostkę ilości",IF(AND('Trades'!I175&lt;&gt;"OPEN",'Trades'!I175&lt;&gt;"CLOSED"),"Wybierz OPEN lub CLOSED",IF(AND('Trades'!J175&lt;&gt;"NET",'Trades'!J175&lt;&gt;"GROSS"),"Wybierz NET lub GROSS",IF(COUNTIFS('Exits'!$B$9:$B$608,'Trades'!A175,'Exits'!$G$9:$G$608,-1)&gt;0,"Sprawdź powiązane wyjścia",IF(D175&gt;'Trades'!E175,"Zamknięta ilość przekracza początkową",IF(AND('Trades'!I175="OPEN",D175='Trades'!E175),"OPEN jest sprzeczne z zerową pozostałą ilością",IF('Trades'!I175="OPEN","",IF(O175=0,"Dodaj wyjście w Exits",IF(D175&lt;&gt;'Trades'!E175,"CLOSED wymaga zamknięcia całej ilości",IF(AND('Trades'!J175="NET",NOT(ISNUMBER('Trades'!L175))),"Podaj uzgodnione netto całej pozycji",IF(AND('Trades'!J175="NET",'Trades'!K175&lt;&gt;"YES"),"Potwierdź netto całej pozycji",IF(IF('Trades'!J175="NET",IF('Trades'!M175="",FALSE,IF(NOT(ISNUMBER('Trades'!M175)),TRUE,OR('Trades'!M175&lt;0,'Trades'!M175&gt;1000000000,ROUND('Trades'!M175,2)&lt;&gt;'Trades'!M175))),FALSE),"Kwoty: do 2 miejsc po przecinku; wartość bezwzględna wpisu ≤ 1 000 000 000.",IF(IF('Trades'!J175="NET",IF('Trades'!N175="",FALSE,IF(NOT(ISNUMBER('Trades'!N175)),TRUE,OR('Trades'!N175&lt;0,'Trades'!N175&gt;1000000000,ROUND('Trades'!N175,2)&lt;&gt;'Trades'!N175))),FALSE),"Kwoty: do 2 miejsc po przecinku; wartość bezwzględna wpisu ≤ 1 000 000 000.",IF(IF('Trades'!J175="NET",IF('Trades'!O175="",FALSE,IF(NOT(ISNUMBER('Trades'!O175)),TRUE,OR(ABS('Trades'!O175)&gt;1000000000,ROUND('Trades'!O175,2)&lt;&gt;'Trades'!O175))),FALSE),"Kwoty: do 2 miejsc po przecinku; wartość bezwzględna wpisu ≤ 1 000 000 000.",IF(AND('Trades'!J175="GROSS",NOT(ISNUMBER('Trades'!M175))),"Podaj prowizję, także zero",IF(AND('Trades'!J175="GROSS",'Trades'!M175&lt;0),"Prowizja nie może być ujemna",IF(AND('Trades'!J175="GROSS",NOT(ISNUMBER('Trades'!N175))),"Podaj pozostałe opłaty, także zero",IF(AND('Trades'!J175="GROSS",'Trades'!N175&lt;0),"Opłaty nie mogą być ujemne",IF(AND('Trades'!J175="GROSS",NOT(ISNUMBER('Trades'!O175))),"Podaj finansowanie ze znakiem, także zero",IF(AND('Trades'!J175="GROSS",NOT(ISNUMBER(F175))),"Podaj P&amp;L brutto każdego wyjścia",IF(IF('Trades'!J175="NET",OR(ABS('Trades'!L175)&gt;1000000000,ROUND('Trades'!L175,2)&lt;&gt;'Trades'!L175),FALSE),"Kwoty: do 2 miejsc po przecinku; wartość bezwzględna wpisu ≤ 1 000 000 000.",IF(IF('Trades'!J175="GROSS",OR(ABS('Trades'!M175)&gt;1000000000,ABS('Trades'!N175)&gt;1000000000,ABS('Trades'!O175)&gt;1000000000,ROUND('Trades'!M175,2)&lt;&gt;'Trades'!M175,ROUND('Trades'!N175,2)&lt;&gt;'Trades'!N175,ROUND('Trades'!O175,2)&lt;&gt;'Trades'!O175),FALSE),"Kwoty: do 2 miejsc po przecinku; wartość bezwzględna wpisu ≤ 1 000 000 000.",IF(AND('Trades'!G175&lt;&gt;"",OR(NOT(ISNUMBER('Trades'!G175)),'Trades'!G175&lt;=0)),"Podaj dodatnią cenę lub pozostaw puste",IF(AND('Trades'!H175&lt;&gt;"",OR(NOT(ISNUMBER('Trades'!H175)),'Trades'!H175&lt;=0)),"Podaj dodatnią cenę lub pozostaw puste","")))))))))))))))))))))))))))))))))))</x:f>
      </x:c>
      <x:c r="D175" s="31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b.d.",ROUND(SUMIFS('Exits'!$I$9:$I$608,'Exits'!$B$9:$B$608,'Trades'!A175),8)))</x:f>
      </x:c>
      <x:c r="E175" s="32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b.d.",IF(OR(O175=0,COUNTIFS('Exits'!$B$9:$B$608,'Trades'!A175,'Exits'!$G$9:$G$608,-1)&gt;0),"b.d.",_xlfn.MAXIFS('Exits'!$C$9:$C$608,'Exits'!$B$9:$B$608,'Trades'!A175))))</x:f>
      </x:c>
      <x:c r="F175" s="30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b.d.",IF(AND(O175&gt;0,SUMIFS('Exits'!$J$9:$J$608,'Exits'!$B$9:$B$608,'Trades'!A175)=O175),ROUND(SUMIFS('Exits'!$F$9:$F$608,'Exits'!$B$9:$B$608,'Trades'!A175),2),"b.d.")))</x:f>
      </x:c>
      <x:c r="G175" s="30" t="str">
        <x:f>IF(P175=0,"",IF(K175&lt;&gt;1,"b.d.",IF('Trades'!J175="NET",'Trades'!L175,ROUND(F175-'Trades'!M175-'Trades'!N175+'Trades'!O175,2))))</x:f>
      </x:c>
      <x:c r="H175" s="31" t="str">
        <x:f>IF(P175=0,"",IF(N175=1,G175/'Trades'!P175,"b.d."))</x:f>
      </x:c>
      <x:c r="I175" s="33" t="str">
        <x:f>IF(P175=0,"",IF(K175&lt;&gt;1,"Pozycja niezamknięta",IF(NOT(ISNUMBER('Trades'!P175)),"Brak lub błędne ryzyko: dodatnie, ≤ 1 000 000 000, do 2 miejsc po przecinku.",IF(OR('Trades'!P175&lt;=0,'Trades'!P175&gt;1000000000,ROUND('Trades'!P175,2)&lt;&gt;'Trades'!P175),"Brak lub błędne ryzyko: dodatnie, ≤ 1 000 000 000, do 2 miejsc po przecinku.",IF(AND('Trades'!Q175&lt;&gt;"PRICE",'Trades'!Q175&lt;&gt;"ALL_IN"),"Wybierz PRICE lub ALL_IN",IF('Trades'!Q175&lt;&gt;'Summary'!$K$4,"Wybrano inną podstawę","Zapisane"))))))</x:f>
      </x:c>
      <x:c r="J175" s="33" t="str">
        <x:f>IF(P175=0,"",IF('Summary'!$H$6="Sprawdź daty filtra","Sprawdź daty filtra",IF(L175=1,"Uwzględniona",IF(K175=1,"Poza okresem","Nieuwzględniona"))))</x:f>
      </x:c>
      <x:c r="K175" s="29" t="n">
        <x:f>IF(P175=0,0,IF('Trades'!I175="UNSUPPORTED",4,IF(C175&lt;&gt;"",3,IF('Trades'!I175="OPEN",2,1))))</x:f>
        <x:v>0</x:v>
      </x:c>
      <x:c r="L175" s="29" t="n">
        <x:f>IF(OR(K175&lt;&gt;1,'Summary'!$H$6="Sprawdź daty filtra"),0,IF(AND(OR('Summary'!$B$6="",E175&gt;='Summary'!$B$6),OR('Summary'!$E$6="",E175&lt;'Summary'!$E$6+1)),1,0))</x:f>
        <x:v>0</x:v>
      </x:c>
      <x:c r="M175" s="29" t="n">
        <x:f>IF(AND(L175=1,N175=1,'Trades'!Q175='Summary'!$K$4),1,0)</x:f>
        <x:v>0</x:v>
      </x:c>
      <x:c r="N175" s="29" t="n">
        <x:f>IF(K175&lt;&gt;1,0,IF(NOT(ISNUMBER('Trades'!P175)),0,IF(AND('Trades'!P175&gt;0,'Trades'!P175&lt;=1000000000,ROUND('Trades'!P175,2)='Trades'!P175,OR('Trades'!Q175="PRICE",'Trades'!Q175="ALL_IN")),1,0)))</x:f>
        <x:v>0</x:v>
      </x:c>
      <x:c r="O175" s="29" t="n">
        <x:f>IF(P175=0,0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0,COUNTIFS('Exits'!$B$9:$B$608,'Trades'!A175,'Exits'!$K$9:$K$608,1)))</x:f>
        <x:v>0</x:v>
      </x:c>
      <x:c r="P175" s="29" t="n">
        <x:f>IF(COUNTA('Trades'!A175:I175,'Trades'!K175:T175)=0,0,1)</x:f>
        <x:v>0</x:v>
      </x:c>
    </x:row>
    <x:row r="176" ht="52" customHeight="1">
      <x:c r="A176" s="29" t="str">
        <x:f>IF(P176=0,"",IF('Trades'!A176="","[Trades "&amp;ROW()&amp;"]",'Trades'!A176))</x:f>
      </x:c>
      <x:c r="B176" s="33" t="str">
        <x:f>IF(K176=0,"",CHOOSE(K176,"Zamknięta","Otwarta","Niepełna / błędna","Nieobsługiwana"))</x:f>
      </x:c>
      <x:c r="C176" s="33" t="str">
        <x:f>IF(P176=0,"",IF('Trades'!I176="UNSUPPORTED","Dobieranie / odwrócenia nie są obsługiwane",IF('Trades'!A176="","Podaj ID transakcji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ID: tekst zaczynający się od A–Z, do 64 znaków; bez *, ?, ~, =, &lt; i &gt;. Przykład: T-001.",IF(COUNTIFS('Trades'!$A$9:$A$208,'Trades'!A176)&lt;&gt;1,"ID transakcji się powtarza",IF('Trades'!B176="","Podaj instrument",IF(AND('Trades'!C176&lt;&gt;"LONG",'Trades'!C176&lt;&gt;"SHORT"),"Wybierz LONG lub SHORT",IF(NOT(ISNUMBER('Trades'!D176)),"Podaj prawidłowy czas otwarcia",IF(OR('Trades'!D176&lt;1,'Trades'!D176&gt;2958465),"Podaj prawidłowy czas otwarcia",IF(NOT(ISNUMBER('Trades'!E176)),"Podaj dodatnią początkową ilość",IF(OR('Trades'!E176&lt;=0,'Trades'!E176&gt;1000000,ROUND('Trades'!E176,8)&lt;&gt;'Trades'!E176),"Podaj dodatnią początkową ilość",IF('Trades'!F176="","Podaj jednostkę ilości",IF(AND('Trades'!I176&lt;&gt;"OPEN",'Trades'!I176&lt;&gt;"CLOSED"),"Wybierz OPEN lub CLOSED",IF(AND('Trades'!J176&lt;&gt;"NET",'Trades'!J176&lt;&gt;"GROSS"),"Wybierz NET lub GROSS",IF(COUNTIFS('Exits'!$B$9:$B$608,'Trades'!A176,'Exits'!$G$9:$G$608,-1)&gt;0,"Sprawdź powiązane wyjścia",IF(D176&gt;'Trades'!E176,"Zamknięta ilość przekracza początkową",IF(AND('Trades'!I176="OPEN",D176='Trades'!E176),"OPEN jest sprzeczne z zerową pozostałą ilością",IF('Trades'!I176="OPEN","",IF(O176=0,"Dodaj wyjście w Exits",IF(D176&lt;&gt;'Trades'!E176,"CLOSED wymaga zamknięcia całej ilości",IF(AND('Trades'!J176="NET",NOT(ISNUMBER('Trades'!L176))),"Podaj uzgodnione netto całej pozycji",IF(AND('Trades'!J176="NET",'Trades'!K176&lt;&gt;"YES"),"Potwierdź netto całej pozycji",IF(IF('Trades'!J176="NET",IF('Trades'!M176="",FALSE,IF(NOT(ISNUMBER('Trades'!M176)),TRUE,OR('Trades'!M176&lt;0,'Trades'!M176&gt;1000000000,ROUND('Trades'!M176,2)&lt;&gt;'Trades'!M176))),FALSE),"Kwoty: do 2 miejsc po przecinku; wartość bezwzględna wpisu ≤ 1 000 000 000.",IF(IF('Trades'!J176="NET",IF('Trades'!N176="",FALSE,IF(NOT(ISNUMBER('Trades'!N176)),TRUE,OR('Trades'!N176&lt;0,'Trades'!N176&gt;1000000000,ROUND('Trades'!N176,2)&lt;&gt;'Trades'!N176))),FALSE),"Kwoty: do 2 miejsc po przecinku; wartość bezwzględna wpisu ≤ 1 000 000 000.",IF(IF('Trades'!J176="NET",IF('Trades'!O176="",FALSE,IF(NOT(ISNUMBER('Trades'!O176)),TRUE,OR(ABS('Trades'!O176)&gt;1000000000,ROUND('Trades'!O176,2)&lt;&gt;'Trades'!O176))),FALSE),"Kwoty: do 2 miejsc po przecinku; wartość bezwzględna wpisu ≤ 1 000 000 000.",IF(AND('Trades'!J176="GROSS",NOT(ISNUMBER('Trades'!M176))),"Podaj prowizję, także zero",IF(AND('Trades'!J176="GROSS",'Trades'!M176&lt;0),"Prowizja nie może być ujemna",IF(AND('Trades'!J176="GROSS",NOT(ISNUMBER('Trades'!N176))),"Podaj pozostałe opłaty, także zero",IF(AND('Trades'!J176="GROSS",'Trades'!N176&lt;0),"Opłaty nie mogą być ujemne",IF(AND('Trades'!J176="GROSS",NOT(ISNUMBER('Trades'!O176))),"Podaj finansowanie ze znakiem, także zero",IF(AND('Trades'!J176="GROSS",NOT(ISNUMBER(F176))),"Podaj P&amp;L brutto każdego wyjścia",IF(IF('Trades'!J176="NET",OR(ABS('Trades'!L176)&gt;1000000000,ROUND('Trades'!L176,2)&lt;&gt;'Trades'!L176),FALSE),"Kwoty: do 2 miejsc po przecinku; wartość bezwzględna wpisu ≤ 1 000 000 000.",IF(IF('Trades'!J176="GROSS",OR(ABS('Trades'!M176)&gt;1000000000,ABS('Trades'!N176)&gt;1000000000,ABS('Trades'!O176)&gt;1000000000,ROUND('Trades'!M176,2)&lt;&gt;'Trades'!M176,ROUND('Trades'!N176,2)&lt;&gt;'Trades'!N176,ROUND('Trades'!O176,2)&lt;&gt;'Trades'!O176),FALSE),"Kwoty: do 2 miejsc po przecinku; wartość bezwzględna wpisu ≤ 1 000 000 000.",IF(AND('Trades'!G176&lt;&gt;"",OR(NOT(ISNUMBER('Trades'!G176)),'Trades'!G176&lt;=0)),"Podaj dodatnią cenę lub pozostaw puste",IF(AND('Trades'!H176&lt;&gt;"",OR(NOT(ISNUMBER('Trades'!H176)),'Trades'!H176&lt;=0)),"Podaj dodatnią cenę lub pozostaw puste","")))))))))))))))))))))))))))))))))))</x:f>
      </x:c>
      <x:c r="D176" s="31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b.d.",ROUND(SUMIFS('Exits'!$I$9:$I$608,'Exits'!$B$9:$B$608,'Trades'!A176),8)))</x:f>
      </x:c>
      <x:c r="E176" s="32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b.d.",IF(OR(O176=0,COUNTIFS('Exits'!$B$9:$B$608,'Trades'!A176,'Exits'!$G$9:$G$608,-1)&gt;0),"b.d.",_xlfn.MAXIFS('Exits'!$C$9:$C$608,'Exits'!$B$9:$B$608,'Trades'!A176))))</x:f>
      </x:c>
      <x:c r="F176" s="30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b.d.",IF(AND(O176&gt;0,SUMIFS('Exits'!$J$9:$J$608,'Exits'!$B$9:$B$608,'Trades'!A176)=O176),ROUND(SUMIFS('Exits'!$F$9:$F$608,'Exits'!$B$9:$B$608,'Trades'!A176),2),"b.d.")))</x:f>
      </x:c>
      <x:c r="G176" s="30" t="str">
        <x:f>IF(P176=0,"",IF(K176&lt;&gt;1,"b.d.",IF('Trades'!J176="NET",'Trades'!L176,ROUND(F176-'Trades'!M176-'Trades'!N176+'Trades'!O176,2))))</x:f>
      </x:c>
      <x:c r="H176" s="31" t="str">
        <x:f>IF(P176=0,"",IF(N176=1,G176/'Trades'!P176,"b.d."))</x:f>
      </x:c>
      <x:c r="I176" s="33" t="str">
        <x:f>IF(P176=0,"",IF(K176&lt;&gt;1,"Pozycja niezamknięta",IF(NOT(ISNUMBER('Trades'!P176)),"Brak lub błędne ryzyko: dodatnie, ≤ 1 000 000 000, do 2 miejsc po przecinku.",IF(OR('Trades'!P176&lt;=0,'Trades'!P176&gt;1000000000,ROUND('Trades'!P176,2)&lt;&gt;'Trades'!P176),"Brak lub błędne ryzyko: dodatnie, ≤ 1 000 000 000, do 2 miejsc po przecinku.",IF(AND('Trades'!Q176&lt;&gt;"PRICE",'Trades'!Q176&lt;&gt;"ALL_IN"),"Wybierz PRICE lub ALL_IN",IF('Trades'!Q176&lt;&gt;'Summary'!$K$4,"Wybrano inną podstawę","Zapisane"))))))</x:f>
      </x:c>
      <x:c r="J176" s="33" t="str">
        <x:f>IF(P176=0,"",IF('Summary'!$H$6="Sprawdź daty filtra","Sprawdź daty filtra",IF(L176=1,"Uwzględniona",IF(K176=1,"Poza okresem","Nieuwzględniona"))))</x:f>
      </x:c>
      <x:c r="K176" s="29" t="n">
        <x:f>IF(P176=0,0,IF('Trades'!I176="UNSUPPORTED",4,IF(C176&lt;&gt;"",3,IF('Trades'!I176="OPEN",2,1))))</x:f>
        <x:v>0</x:v>
      </x:c>
      <x:c r="L176" s="29" t="n">
        <x:f>IF(OR(K176&lt;&gt;1,'Summary'!$H$6="Sprawdź daty filtra"),0,IF(AND(OR('Summary'!$B$6="",E176&gt;='Summary'!$B$6),OR('Summary'!$E$6="",E176&lt;'Summary'!$E$6+1)),1,0))</x:f>
        <x:v>0</x:v>
      </x:c>
      <x:c r="M176" s="29" t="n">
        <x:f>IF(AND(L176=1,N176=1,'Trades'!Q176='Summary'!$K$4),1,0)</x:f>
        <x:v>0</x:v>
      </x:c>
      <x:c r="N176" s="29" t="n">
        <x:f>IF(K176&lt;&gt;1,0,IF(NOT(ISNUMBER('Trades'!P176)),0,IF(AND('Trades'!P176&gt;0,'Trades'!P176&lt;=1000000000,ROUND('Trades'!P176,2)='Trades'!P176,OR('Trades'!Q176="PRICE",'Trades'!Q176="ALL_IN")),1,0)))</x:f>
        <x:v>0</x:v>
      </x:c>
      <x:c r="O176" s="29" t="n">
        <x:f>IF(P176=0,0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0,COUNTIFS('Exits'!$B$9:$B$608,'Trades'!A176,'Exits'!$K$9:$K$608,1)))</x:f>
        <x:v>0</x:v>
      </x:c>
      <x:c r="P176" s="29" t="n">
        <x:f>IF(COUNTA('Trades'!A176:I176,'Trades'!K176:T176)=0,0,1)</x:f>
        <x:v>0</x:v>
      </x:c>
    </x:row>
    <x:row r="177" ht="52" customHeight="1">
      <x:c r="A177" s="29" t="str">
        <x:f>IF(P177=0,"",IF('Trades'!A177="","[Trades "&amp;ROW()&amp;"]",'Trades'!A177))</x:f>
      </x:c>
      <x:c r="B177" s="33" t="str">
        <x:f>IF(K177=0,"",CHOOSE(K177,"Zamknięta","Otwarta","Niepełna / błędna","Nieobsługiwana"))</x:f>
      </x:c>
      <x:c r="C177" s="33" t="str">
        <x:f>IF(P177=0,"",IF('Trades'!I177="UNSUPPORTED","Dobieranie / odwrócenia nie są obsługiwane",IF('Trades'!A177="","Podaj ID transakcji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ID: tekst zaczynający się od A–Z, do 64 znaków; bez *, ?, ~, =, &lt; i &gt;. Przykład: T-001.",IF(COUNTIFS('Trades'!$A$9:$A$208,'Trades'!A177)&lt;&gt;1,"ID transakcji się powtarza",IF('Trades'!B177="","Podaj instrument",IF(AND('Trades'!C177&lt;&gt;"LONG",'Trades'!C177&lt;&gt;"SHORT"),"Wybierz LONG lub SHORT",IF(NOT(ISNUMBER('Trades'!D177)),"Podaj prawidłowy czas otwarcia",IF(OR('Trades'!D177&lt;1,'Trades'!D177&gt;2958465),"Podaj prawidłowy czas otwarcia",IF(NOT(ISNUMBER('Trades'!E177)),"Podaj dodatnią początkową ilość",IF(OR('Trades'!E177&lt;=0,'Trades'!E177&gt;1000000,ROUND('Trades'!E177,8)&lt;&gt;'Trades'!E177),"Podaj dodatnią początkową ilość",IF('Trades'!F177="","Podaj jednostkę ilości",IF(AND('Trades'!I177&lt;&gt;"OPEN",'Trades'!I177&lt;&gt;"CLOSED"),"Wybierz OPEN lub CLOSED",IF(AND('Trades'!J177&lt;&gt;"NET",'Trades'!J177&lt;&gt;"GROSS"),"Wybierz NET lub GROSS",IF(COUNTIFS('Exits'!$B$9:$B$608,'Trades'!A177,'Exits'!$G$9:$G$608,-1)&gt;0,"Sprawdź powiązane wyjścia",IF(D177&gt;'Trades'!E177,"Zamknięta ilość przekracza początkową",IF(AND('Trades'!I177="OPEN",D177='Trades'!E177),"OPEN jest sprzeczne z zerową pozostałą ilością",IF('Trades'!I177="OPEN","",IF(O177=0,"Dodaj wyjście w Exits",IF(D177&lt;&gt;'Trades'!E177,"CLOSED wymaga zamknięcia całej ilości",IF(AND('Trades'!J177="NET",NOT(ISNUMBER('Trades'!L177))),"Podaj uzgodnione netto całej pozycji",IF(AND('Trades'!J177="NET",'Trades'!K177&lt;&gt;"YES"),"Potwierdź netto całej pozycji",IF(IF('Trades'!J177="NET",IF('Trades'!M177="",FALSE,IF(NOT(ISNUMBER('Trades'!M177)),TRUE,OR('Trades'!M177&lt;0,'Trades'!M177&gt;1000000000,ROUND('Trades'!M177,2)&lt;&gt;'Trades'!M177))),FALSE),"Kwoty: do 2 miejsc po przecinku; wartość bezwzględna wpisu ≤ 1 000 000 000.",IF(IF('Trades'!J177="NET",IF('Trades'!N177="",FALSE,IF(NOT(ISNUMBER('Trades'!N177)),TRUE,OR('Trades'!N177&lt;0,'Trades'!N177&gt;1000000000,ROUND('Trades'!N177,2)&lt;&gt;'Trades'!N177))),FALSE),"Kwoty: do 2 miejsc po przecinku; wartość bezwzględna wpisu ≤ 1 000 000 000.",IF(IF('Trades'!J177="NET",IF('Trades'!O177="",FALSE,IF(NOT(ISNUMBER('Trades'!O177)),TRUE,OR(ABS('Trades'!O177)&gt;1000000000,ROUND('Trades'!O177,2)&lt;&gt;'Trades'!O177))),FALSE),"Kwoty: do 2 miejsc po przecinku; wartość bezwzględna wpisu ≤ 1 000 000 000.",IF(AND('Trades'!J177="GROSS",NOT(ISNUMBER('Trades'!M177))),"Podaj prowizję, także zero",IF(AND('Trades'!J177="GROSS",'Trades'!M177&lt;0),"Prowizja nie może być ujemna",IF(AND('Trades'!J177="GROSS",NOT(ISNUMBER('Trades'!N177))),"Podaj pozostałe opłaty, także zero",IF(AND('Trades'!J177="GROSS",'Trades'!N177&lt;0),"Opłaty nie mogą być ujemne",IF(AND('Trades'!J177="GROSS",NOT(ISNUMBER('Trades'!O177))),"Podaj finansowanie ze znakiem, także zero",IF(AND('Trades'!J177="GROSS",NOT(ISNUMBER(F177))),"Podaj P&amp;L brutto każdego wyjścia",IF(IF('Trades'!J177="NET",OR(ABS('Trades'!L177)&gt;1000000000,ROUND('Trades'!L177,2)&lt;&gt;'Trades'!L177),FALSE),"Kwoty: do 2 miejsc po przecinku; wartość bezwzględna wpisu ≤ 1 000 000 000.",IF(IF('Trades'!J177="GROSS",OR(ABS('Trades'!M177)&gt;1000000000,ABS('Trades'!N177)&gt;1000000000,ABS('Trades'!O177)&gt;1000000000,ROUND('Trades'!M177,2)&lt;&gt;'Trades'!M177,ROUND('Trades'!N177,2)&lt;&gt;'Trades'!N177,ROUND('Trades'!O177,2)&lt;&gt;'Trades'!O177),FALSE),"Kwoty: do 2 miejsc po przecinku; wartość bezwzględna wpisu ≤ 1 000 000 000.",IF(AND('Trades'!G177&lt;&gt;"",OR(NOT(ISNUMBER('Trades'!G177)),'Trades'!G177&lt;=0)),"Podaj dodatnią cenę lub pozostaw puste",IF(AND('Trades'!H177&lt;&gt;"",OR(NOT(ISNUMBER('Trades'!H177)),'Trades'!H177&lt;=0)),"Podaj dodatnią cenę lub pozostaw puste","")))))))))))))))))))))))))))))))))))</x:f>
      </x:c>
      <x:c r="D177" s="31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b.d.",ROUND(SUMIFS('Exits'!$I$9:$I$608,'Exits'!$B$9:$B$608,'Trades'!A177),8)))</x:f>
      </x:c>
      <x:c r="E177" s="32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b.d.",IF(OR(O177=0,COUNTIFS('Exits'!$B$9:$B$608,'Trades'!A177,'Exits'!$G$9:$G$608,-1)&gt;0),"b.d.",_xlfn.MAXIFS('Exits'!$C$9:$C$608,'Exits'!$B$9:$B$608,'Trades'!A177))))</x:f>
      </x:c>
      <x:c r="F177" s="30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b.d.",IF(AND(O177&gt;0,SUMIFS('Exits'!$J$9:$J$608,'Exits'!$B$9:$B$608,'Trades'!A177)=O177),ROUND(SUMIFS('Exits'!$F$9:$F$608,'Exits'!$B$9:$B$608,'Trades'!A177),2),"b.d.")))</x:f>
      </x:c>
      <x:c r="G177" s="30" t="str">
        <x:f>IF(P177=0,"",IF(K177&lt;&gt;1,"b.d.",IF('Trades'!J177="NET",'Trades'!L177,ROUND(F177-'Trades'!M177-'Trades'!N177+'Trades'!O177,2))))</x:f>
      </x:c>
      <x:c r="H177" s="31" t="str">
        <x:f>IF(P177=0,"",IF(N177=1,G177/'Trades'!P177,"b.d."))</x:f>
      </x:c>
      <x:c r="I177" s="33" t="str">
        <x:f>IF(P177=0,"",IF(K177&lt;&gt;1,"Pozycja niezamknięta",IF(NOT(ISNUMBER('Trades'!P177)),"Brak lub błędne ryzyko: dodatnie, ≤ 1 000 000 000, do 2 miejsc po przecinku.",IF(OR('Trades'!P177&lt;=0,'Trades'!P177&gt;1000000000,ROUND('Trades'!P177,2)&lt;&gt;'Trades'!P177),"Brak lub błędne ryzyko: dodatnie, ≤ 1 000 000 000, do 2 miejsc po przecinku.",IF(AND('Trades'!Q177&lt;&gt;"PRICE",'Trades'!Q177&lt;&gt;"ALL_IN"),"Wybierz PRICE lub ALL_IN",IF('Trades'!Q177&lt;&gt;'Summary'!$K$4,"Wybrano inną podstawę","Zapisane"))))))</x:f>
      </x:c>
      <x:c r="J177" s="33" t="str">
        <x:f>IF(P177=0,"",IF('Summary'!$H$6="Sprawdź daty filtra","Sprawdź daty filtra",IF(L177=1,"Uwzględniona",IF(K177=1,"Poza okresem","Nieuwzględniona"))))</x:f>
      </x:c>
      <x:c r="K177" s="29" t="n">
        <x:f>IF(P177=0,0,IF('Trades'!I177="UNSUPPORTED",4,IF(C177&lt;&gt;"",3,IF('Trades'!I177="OPEN",2,1))))</x:f>
        <x:v>0</x:v>
      </x:c>
      <x:c r="L177" s="29" t="n">
        <x:f>IF(OR(K177&lt;&gt;1,'Summary'!$H$6="Sprawdź daty filtra"),0,IF(AND(OR('Summary'!$B$6="",E177&gt;='Summary'!$B$6),OR('Summary'!$E$6="",E177&lt;'Summary'!$E$6+1)),1,0))</x:f>
        <x:v>0</x:v>
      </x:c>
      <x:c r="M177" s="29" t="n">
        <x:f>IF(AND(L177=1,N177=1,'Trades'!Q177='Summary'!$K$4),1,0)</x:f>
        <x:v>0</x:v>
      </x:c>
      <x:c r="N177" s="29" t="n">
        <x:f>IF(K177&lt;&gt;1,0,IF(NOT(ISNUMBER('Trades'!P177)),0,IF(AND('Trades'!P177&gt;0,'Trades'!P177&lt;=1000000000,ROUND('Trades'!P177,2)='Trades'!P177,OR('Trades'!Q177="PRICE",'Trades'!Q177="ALL_IN")),1,0)))</x:f>
        <x:v>0</x:v>
      </x:c>
      <x:c r="O177" s="29" t="n">
        <x:f>IF(P177=0,0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0,COUNTIFS('Exits'!$B$9:$B$608,'Trades'!A177,'Exits'!$K$9:$K$608,1)))</x:f>
        <x:v>0</x:v>
      </x:c>
      <x:c r="P177" s="29" t="n">
        <x:f>IF(COUNTA('Trades'!A177:I177,'Trades'!K177:T177)=0,0,1)</x:f>
        <x:v>0</x:v>
      </x:c>
    </x:row>
    <x:row r="178" ht="52" customHeight="1">
      <x:c r="A178" s="29" t="str">
        <x:f>IF(P178=0,"",IF('Trades'!A178="","[Trades "&amp;ROW()&amp;"]",'Trades'!A178))</x:f>
      </x:c>
      <x:c r="B178" s="33" t="str">
        <x:f>IF(K178=0,"",CHOOSE(K178,"Zamknięta","Otwarta","Niepełna / błędna","Nieobsługiwana"))</x:f>
      </x:c>
      <x:c r="C178" s="33" t="str">
        <x:f>IF(P178=0,"",IF('Trades'!I178="UNSUPPORTED","Dobieranie / odwrócenia nie są obsługiwane",IF('Trades'!A178="","Podaj ID transakcji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ID: tekst zaczynający się od A–Z, do 64 znaków; bez *, ?, ~, =, &lt; i &gt;. Przykład: T-001.",IF(COUNTIFS('Trades'!$A$9:$A$208,'Trades'!A178)&lt;&gt;1,"ID transakcji się powtarza",IF('Trades'!B178="","Podaj instrument",IF(AND('Trades'!C178&lt;&gt;"LONG",'Trades'!C178&lt;&gt;"SHORT"),"Wybierz LONG lub SHORT",IF(NOT(ISNUMBER('Trades'!D178)),"Podaj prawidłowy czas otwarcia",IF(OR('Trades'!D178&lt;1,'Trades'!D178&gt;2958465),"Podaj prawidłowy czas otwarcia",IF(NOT(ISNUMBER('Trades'!E178)),"Podaj dodatnią początkową ilość",IF(OR('Trades'!E178&lt;=0,'Trades'!E178&gt;1000000,ROUND('Trades'!E178,8)&lt;&gt;'Trades'!E178),"Podaj dodatnią początkową ilość",IF('Trades'!F178="","Podaj jednostkę ilości",IF(AND('Trades'!I178&lt;&gt;"OPEN",'Trades'!I178&lt;&gt;"CLOSED"),"Wybierz OPEN lub CLOSED",IF(AND('Trades'!J178&lt;&gt;"NET",'Trades'!J178&lt;&gt;"GROSS"),"Wybierz NET lub GROSS",IF(COUNTIFS('Exits'!$B$9:$B$608,'Trades'!A178,'Exits'!$G$9:$G$608,-1)&gt;0,"Sprawdź powiązane wyjścia",IF(D178&gt;'Trades'!E178,"Zamknięta ilość przekracza początkową",IF(AND('Trades'!I178="OPEN",D178='Trades'!E178),"OPEN jest sprzeczne z zerową pozostałą ilością",IF('Trades'!I178="OPEN","",IF(O178=0,"Dodaj wyjście w Exits",IF(D178&lt;&gt;'Trades'!E178,"CLOSED wymaga zamknięcia całej ilości",IF(AND('Trades'!J178="NET",NOT(ISNUMBER('Trades'!L178))),"Podaj uzgodnione netto całej pozycji",IF(AND('Trades'!J178="NET",'Trades'!K178&lt;&gt;"YES"),"Potwierdź netto całej pozycji",IF(IF('Trades'!J178="NET",IF('Trades'!M178="",FALSE,IF(NOT(ISNUMBER('Trades'!M178)),TRUE,OR('Trades'!M178&lt;0,'Trades'!M178&gt;1000000000,ROUND('Trades'!M178,2)&lt;&gt;'Trades'!M178))),FALSE),"Kwoty: do 2 miejsc po przecinku; wartość bezwzględna wpisu ≤ 1 000 000 000.",IF(IF('Trades'!J178="NET",IF('Trades'!N178="",FALSE,IF(NOT(ISNUMBER('Trades'!N178)),TRUE,OR('Trades'!N178&lt;0,'Trades'!N178&gt;1000000000,ROUND('Trades'!N178,2)&lt;&gt;'Trades'!N178))),FALSE),"Kwoty: do 2 miejsc po przecinku; wartość bezwzględna wpisu ≤ 1 000 000 000.",IF(IF('Trades'!J178="NET",IF('Trades'!O178="",FALSE,IF(NOT(ISNUMBER('Trades'!O178)),TRUE,OR(ABS('Trades'!O178)&gt;1000000000,ROUND('Trades'!O178,2)&lt;&gt;'Trades'!O178))),FALSE),"Kwoty: do 2 miejsc po przecinku; wartość bezwzględna wpisu ≤ 1 000 000 000.",IF(AND('Trades'!J178="GROSS",NOT(ISNUMBER('Trades'!M178))),"Podaj prowizję, także zero",IF(AND('Trades'!J178="GROSS",'Trades'!M178&lt;0),"Prowizja nie może być ujemna",IF(AND('Trades'!J178="GROSS",NOT(ISNUMBER('Trades'!N178))),"Podaj pozostałe opłaty, także zero",IF(AND('Trades'!J178="GROSS",'Trades'!N178&lt;0),"Opłaty nie mogą być ujemne",IF(AND('Trades'!J178="GROSS",NOT(ISNUMBER('Trades'!O178))),"Podaj finansowanie ze znakiem, także zero",IF(AND('Trades'!J178="GROSS",NOT(ISNUMBER(F178))),"Podaj P&amp;L brutto każdego wyjścia",IF(IF('Trades'!J178="NET",OR(ABS('Trades'!L178)&gt;1000000000,ROUND('Trades'!L178,2)&lt;&gt;'Trades'!L178),FALSE),"Kwoty: do 2 miejsc po przecinku; wartość bezwzględna wpisu ≤ 1 000 000 000.",IF(IF('Trades'!J178="GROSS",OR(ABS('Trades'!M178)&gt;1000000000,ABS('Trades'!N178)&gt;1000000000,ABS('Trades'!O178)&gt;1000000000,ROUND('Trades'!M178,2)&lt;&gt;'Trades'!M178,ROUND('Trades'!N178,2)&lt;&gt;'Trades'!N178,ROUND('Trades'!O178,2)&lt;&gt;'Trades'!O178),FALSE),"Kwoty: do 2 miejsc po przecinku; wartość bezwzględna wpisu ≤ 1 000 000 000.",IF(AND('Trades'!G178&lt;&gt;"",OR(NOT(ISNUMBER('Trades'!G178)),'Trades'!G178&lt;=0)),"Podaj dodatnią cenę lub pozostaw puste",IF(AND('Trades'!H178&lt;&gt;"",OR(NOT(ISNUMBER('Trades'!H178)),'Trades'!H178&lt;=0)),"Podaj dodatnią cenę lub pozostaw puste","")))))))))))))))))))))))))))))))))))</x:f>
      </x:c>
      <x:c r="D178" s="31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b.d.",ROUND(SUMIFS('Exits'!$I$9:$I$608,'Exits'!$B$9:$B$608,'Trades'!A178),8)))</x:f>
      </x:c>
      <x:c r="E178" s="32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b.d.",IF(OR(O178=0,COUNTIFS('Exits'!$B$9:$B$608,'Trades'!A178,'Exits'!$G$9:$G$608,-1)&gt;0),"b.d.",_xlfn.MAXIFS('Exits'!$C$9:$C$608,'Exits'!$B$9:$B$608,'Trades'!A178))))</x:f>
      </x:c>
      <x:c r="F178" s="30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b.d.",IF(AND(O178&gt;0,SUMIFS('Exits'!$J$9:$J$608,'Exits'!$B$9:$B$608,'Trades'!A178)=O178),ROUND(SUMIFS('Exits'!$F$9:$F$608,'Exits'!$B$9:$B$608,'Trades'!A178),2),"b.d.")))</x:f>
      </x:c>
      <x:c r="G178" s="30" t="str">
        <x:f>IF(P178=0,"",IF(K178&lt;&gt;1,"b.d.",IF('Trades'!J178="NET",'Trades'!L178,ROUND(F178-'Trades'!M178-'Trades'!N178+'Trades'!O178,2))))</x:f>
      </x:c>
      <x:c r="H178" s="31" t="str">
        <x:f>IF(P178=0,"",IF(N178=1,G178/'Trades'!P178,"b.d."))</x:f>
      </x:c>
      <x:c r="I178" s="33" t="str">
        <x:f>IF(P178=0,"",IF(K178&lt;&gt;1,"Pozycja niezamknięta",IF(NOT(ISNUMBER('Trades'!P178)),"Brak lub błędne ryzyko: dodatnie, ≤ 1 000 000 000, do 2 miejsc po przecinku.",IF(OR('Trades'!P178&lt;=0,'Trades'!P178&gt;1000000000,ROUND('Trades'!P178,2)&lt;&gt;'Trades'!P178),"Brak lub błędne ryzyko: dodatnie, ≤ 1 000 000 000, do 2 miejsc po przecinku.",IF(AND('Trades'!Q178&lt;&gt;"PRICE",'Trades'!Q178&lt;&gt;"ALL_IN"),"Wybierz PRICE lub ALL_IN",IF('Trades'!Q178&lt;&gt;'Summary'!$K$4,"Wybrano inną podstawę","Zapisane"))))))</x:f>
      </x:c>
      <x:c r="J178" s="33" t="str">
        <x:f>IF(P178=0,"",IF('Summary'!$H$6="Sprawdź daty filtra","Sprawdź daty filtra",IF(L178=1,"Uwzględniona",IF(K178=1,"Poza okresem","Nieuwzględniona"))))</x:f>
      </x:c>
      <x:c r="K178" s="29" t="n">
        <x:f>IF(P178=0,0,IF('Trades'!I178="UNSUPPORTED",4,IF(C178&lt;&gt;"",3,IF('Trades'!I178="OPEN",2,1))))</x:f>
        <x:v>0</x:v>
      </x:c>
      <x:c r="L178" s="29" t="n">
        <x:f>IF(OR(K178&lt;&gt;1,'Summary'!$H$6="Sprawdź daty filtra"),0,IF(AND(OR('Summary'!$B$6="",E178&gt;='Summary'!$B$6),OR('Summary'!$E$6="",E178&lt;'Summary'!$E$6+1)),1,0))</x:f>
        <x:v>0</x:v>
      </x:c>
      <x:c r="M178" s="29" t="n">
        <x:f>IF(AND(L178=1,N178=1,'Trades'!Q178='Summary'!$K$4),1,0)</x:f>
        <x:v>0</x:v>
      </x:c>
      <x:c r="N178" s="29" t="n">
        <x:f>IF(K178&lt;&gt;1,0,IF(NOT(ISNUMBER('Trades'!P178)),0,IF(AND('Trades'!P178&gt;0,'Trades'!P178&lt;=1000000000,ROUND('Trades'!P178,2)='Trades'!P178,OR('Trades'!Q178="PRICE",'Trades'!Q178="ALL_IN")),1,0)))</x:f>
        <x:v>0</x:v>
      </x:c>
      <x:c r="O178" s="29" t="n">
        <x:f>IF(P178=0,0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0,COUNTIFS('Exits'!$B$9:$B$608,'Trades'!A178,'Exits'!$K$9:$K$608,1)))</x:f>
        <x:v>0</x:v>
      </x:c>
      <x:c r="P178" s="29" t="n">
        <x:f>IF(COUNTA('Trades'!A178:I178,'Trades'!K178:T178)=0,0,1)</x:f>
        <x:v>0</x:v>
      </x:c>
    </x:row>
    <x:row r="179" ht="52" customHeight="1">
      <x:c r="A179" s="29" t="str">
        <x:f>IF(P179=0,"",IF('Trades'!A179="","[Trades "&amp;ROW()&amp;"]",'Trades'!A179))</x:f>
      </x:c>
      <x:c r="B179" s="33" t="str">
        <x:f>IF(K179=0,"",CHOOSE(K179,"Zamknięta","Otwarta","Niepełna / błędna","Nieobsługiwana"))</x:f>
      </x:c>
      <x:c r="C179" s="33" t="str">
        <x:f>IF(P179=0,"",IF('Trades'!I179="UNSUPPORTED","Dobieranie / odwrócenia nie są obsługiwane",IF('Trades'!A179="","Podaj ID transakcji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ID: tekst zaczynający się od A–Z, do 64 znaków; bez *, ?, ~, =, &lt; i &gt;. Przykład: T-001.",IF(COUNTIFS('Trades'!$A$9:$A$208,'Trades'!A179)&lt;&gt;1,"ID transakcji się powtarza",IF('Trades'!B179="","Podaj instrument",IF(AND('Trades'!C179&lt;&gt;"LONG",'Trades'!C179&lt;&gt;"SHORT"),"Wybierz LONG lub SHORT",IF(NOT(ISNUMBER('Trades'!D179)),"Podaj prawidłowy czas otwarcia",IF(OR('Trades'!D179&lt;1,'Trades'!D179&gt;2958465),"Podaj prawidłowy czas otwarcia",IF(NOT(ISNUMBER('Trades'!E179)),"Podaj dodatnią początkową ilość",IF(OR('Trades'!E179&lt;=0,'Trades'!E179&gt;1000000,ROUND('Trades'!E179,8)&lt;&gt;'Trades'!E179),"Podaj dodatnią początkową ilość",IF('Trades'!F179="","Podaj jednostkę ilości",IF(AND('Trades'!I179&lt;&gt;"OPEN",'Trades'!I179&lt;&gt;"CLOSED"),"Wybierz OPEN lub CLOSED",IF(AND('Trades'!J179&lt;&gt;"NET",'Trades'!J179&lt;&gt;"GROSS"),"Wybierz NET lub GROSS",IF(COUNTIFS('Exits'!$B$9:$B$608,'Trades'!A179,'Exits'!$G$9:$G$608,-1)&gt;0,"Sprawdź powiązane wyjścia",IF(D179&gt;'Trades'!E179,"Zamknięta ilość przekracza początkową",IF(AND('Trades'!I179="OPEN",D179='Trades'!E179),"OPEN jest sprzeczne z zerową pozostałą ilością",IF('Trades'!I179="OPEN","",IF(O179=0,"Dodaj wyjście w Exits",IF(D179&lt;&gt;'Trades'!E179,"CLOSED wymaga zamknięcia całej ilości",IF(AND('Trades'!J179="NET",NOT(ISNUMBER('Trades'!L179))),"Podaj uzgodnione netto całej pozycji",IF(AND('Trades'!J179="NET",'Trades'!K179&lt;&gt;"YES"),"Potwierdź netto całej pozycji",IF(IF('Trades'!J179="NET",IF('Trades'!M179="",FALSE,IF(NOT(ISNUMBER('Trades'!M179)),TRUE,OR('Trades'!M179&lt;0,'Trades'!M179&gt;1000000000,ROUND('Trades'!M179,2)&lt;&gt;'Trades'!M179))),FALSE),"Kwoty: do 2 miejsc po przecinku; wartość bezwzględna wpisu ≤ 1 000 000 000.",IF(IF('Trades'!J179="NET",IF('Trades'!N179="",FALSE,IF(NOT(ISNUMBER('Trades'!N179)),TRUE,OR('Trades'!N179&lt;0,'Trades'!N179&gt;1000000000,ROUND('Trades'!N179,2)&lt;&gt;'Trades'!N179))),FALSE),"Kwoty: do 2 miejsc po przecinku; wartość bezwzględna wpisu ≤ 1 000 000 000.",IF(IF('Trades'!J179="NET",IF('Trades'!O179="",FALSE,IF(NOT(ISNUMBER('Trades'!O179)),TRUE,OR(ABS('Trades'!O179)&gt;1000000000,ROUND('Trades'!O179,2)&lt;&gt;'Trades'!O179))),FALSE),"Kwoty: do 2 miejsc po przecinku; wartość bezwzględna wpisu ≤ 1 000 000 000.",IF(AND('Trades'!J179="GROSS",NOT(ISNUMBER('Trades'!M179))),"Podaj prowizję, także zero",IF(AND('Trades'!J179="GROSS",'Trades'!M179&lt;0),"Prowizja nie może być ujemna",IF(AND('Trades'!J179="GROSS",NOT(ISNUMBER('Trades'!N179))),"Podaj pozostałe opłaty, także zero",IF(AND('Trades'!J179="GROSS",'Trades'!N179&lt;0),"Opłaty nie mogą być ujemne",IF(AND('Trades'!J179="GROSS",NOT(ISNUMBER('Trades'!O179))),"Podaj finansowanie ze znakiem, także zero",IF(AND('Trades'!J179="GROSS",NOT(ISNUMBER(F179))),"Podaj P&amp;L brutto każdego wyjścia",IF(IF('Trades'!J179="NET",OR(ABS('Trades'!L179)&gt;1000000000,ROUND('Trades'!L179,2)&lt;&gt;'Trades'!L179),FALSE),"Kwoty: do 2 miejsc po przecinku; wartość bezwzględna wpisu ≤ 1 000 000 000.",IF(IF('Trades'!J179="GROSS",OR(ABS('Trades'!M179)&gt;1000000000,ABS('Trades'!N179)&gt;1000000000,ABS('Trades'!O179)&gt;1000000000,ROUND('Trades'!M179,2)&lt;&gt;'Trades'!M179,ROUND('Trades'!N179,2)&lt;&gt;'Trades'!N179,ROUND('Trades'!O179,2)&lt;&gt;'Trades'!O179),FALSE),"Kwoty: do 2 miejsc po przecinku; wartość bezwzględna wpisu ≤ 1 000 000 000.",IF(AND('Trades'!G179&lt;&gt;"",OR(NOT(ISNUMBER('Trades'!G179)),'Trades'!G179&lt;=0)),"Podaj dodatnią cenę lub pozostaw puste",IF(AND('Trades'!H179&lt;&gt;"",OR(NOT(ISNUMBER('Trades'!H179)),'Trades'!H179&lt;=0)),"Podaj dodatnią cenę lub pozostaw puste","")))))))))))))))))))))))))))))))))))</x:f>
      </x:c>
      <x:c r="D179" s="31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b.d.",ROUND(SUMIFS('Exits'!$I$9:$I$608,'Exits'!$B$9:$B$608,'Trades'!A179),8)))</x:f>
      </x:c>
      <x:c r="E179" s="32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b.d.",IF(OR(O179=0,COUNTIFS('Exits'!$B$9:$B$608,'Trades'!A179,'Exits'!$G$9:$G$608,-1)&gt;0),"b.d.",_xlfn.MAXIFS('Exits'!$C$9:$C$608,'Exits'!$B$9:$B$608,'Trades'!A179))))</x:f>
      </x:c>
      <x:c r="F179" s="30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b.d.",IF(AND(O179&gt;0,SUMIFS('Exits'!$J$9:$J$608,'Exits'!$B$9:$B$608,'Trades'!A179)=O179),ROUND(SUMIFS('Exits'!$F$9:$F$608,'Exits'!$B$9:$B$608,'Trades'!A179),2),"b.d.")))</x:f>
      </x:c>
      <x:c r="G179" s="30" t="str">
        <x:f>IF(P179=0,"",IF(K179&lt;&gt;1,"b.d.",IF('Trades'!J179="NET",'Trades'!L179,ROUND(F179-'Trades'!M179-'Trades'!N179+'Trades'!O179,2))))</x:f>
      </x:c>
      <x:c r="H179" s="31" t="str">
        <x:f>IF(P179=0,"",IF(N179=1,G179/'Trades'!P179,"b.d."))</x:f>
      </x:c>
      <x:c r="I179" s="33" t="str">
        <x:f>IF(P179=0,"",IF(K179&lt;&gt;1,"Pozycja niezamknięta",IF(NOT(ISNUMBER('Trades'!P179)),"Brak lub błędne ryzyko: dodatnie, ≤ 1 000 000 000, do 2 miejsc po przecinku.",IF(OR('Trades'!P179&lt;=0,'Trades'!P179&gt;1000000000,ROUND('Trades'!P179,2)&lt;&gt;'Trades'!P179),"Brak lub błędne ryzyko: dodatnie, ≤ 1 000 000 000, do 2 miejsc po przecinku.",IF(AND('Trades'!Q179&lt;&gt;"PRICE",'Trades'!Q179&lt;&gt;"ALL_IN"),"Wybierz PRICE lub ALL_IN",IF('Trades'!Q179&lt;&gt;'Summary'!$K$4,"Wybrano inną podstawę","Zapisane"))))))</x:f>
      </x:c>
      <x:c r="J179" s="33" t="str">
        <x:f>IF(P179=0,"",IF('Summary'!$H$6="Sprawdź daty filtra","Sprawdź daty filtra",IF(L179=1,"Uwzględniona",IF(K179=1,"Poza okresem","Nieuwzględniona"))))</x:f>
      </x:c>
      <x:c r="K179" s="29" t="n">
        <x:f>IF(P179=0,0,IF('Trades'!I179="UNSUPPORTED",4,IF(C179&lt;&gt;"",3,IF('Trades'!I179="OPEN",2,1))))</x:f>
        <x:v>0</x:v>
      </x:c>
      <x:c r="L179" s="29" t="n">
        <x:f>IF(OR(K179&lt;&gt;1,'Summary'!$H$6="Sprawdź daty filtra"),0,IF(AND(OR('Summary'!$B$6="",E179&gt;='Summary'!$B$6),OR('Summary'!$E$6="",E179&lt;'Summary'!$E$6+1)),1,0))</x:f>
        <x:v>0</x:v>
      </x:c>
      <x:c r="M179" s="29" t="n">
        <x:f>IF(AND(L179=1,N179=1,'Trades'!Q179='Summary'!$K$4),1,0)</x:f>
        <x:v>0</x:v>
      </x:c>
      <x:c r="N179" s="29" t="n">
        <x:f>IF(K179&lt;&gt;1,0,IF(NOT(ISNUMBER('Trades'!P179)),0,IF(AND('Trades'!P179&gt;0,'Trades'!P179&lt;=1000000000,ROUND('Trades'!P179,2)='Trades'!P179,OR('Trades'!Q179="PRICE",'Trades'!Q179="ALL_IN")),1,0)))</x:f>
        <x:v>0</x:v>
      </x:c>
      <x:c r="O179" s="29" t="n">
        <x:f>IF(P179=0,0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0,COUNTIFS('Exits'!$B$9:$B$608,'Trades'!A179,'Exits'!$K$9:$K$608,1)))</x:f>
        <x:v>0</x:v>
      </x:c>
      <x:c r="P179" s="29" t="n">
        <x:f>IF(COUNTA('Trades'!A179:I179,'Trades'!K179:T179)=0,0,1)</x:f>
        <x:v>0</x:v>
      </x:c>
    </x:row>
    <x:row r="180" ht="52" customHeight="1">
      <x:c r="A180" s="29" t="str">
        <x:f>IF(P180=0,"",IF('Trades'!A180="","[Trades "&amp;ROW()&amp;"]",'Trades'!A180))</x:f>
      </x:c>
      <x:c r="B180" s="33" t="str">
        <x:f>IF(K180=0,"",CHOOSE(K180,"Zamknięta","Otwarta","Niepełna / błędna","Nieobsługiwana"))</x:f>
      </x:c>
      <x:c r="C180" s="33" t="str">
        <x:f>IF(P180=0,"",IF('Trades'!I180="UNSUPPORTED","Dobieranie / odwrócenia nie są obsługiwane",IF('Trades'!A180="","Podaj ID transakcji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ID: tekst zaczynający się od A–Z, do 64 znaków; bez *, ?, ~, =, &lt; i &gt;. Przykład: T-001.",IF(COUNTIFS('Trades'!$A$9:$A$208,'Trades'!A180)&lt;&gt;1,"ID transakcji się powtarza",IF('Trades'!B180="","Podaj instrument",IF(AND('Trades'!C180&lt;&gt;"LONG",'Trades'!C180&lt;&gt;"SHORT"),"Wybierz LONG lub SHORT",IF(NOT(ISNUMBER('Trades'!D180)),"Podaj prawidłowy czas otwarcia",IF(OR('Trades'!D180&lt;1,'Trades'!D180&gt;2958465),"Podaj prawidłowy czas otwarcia",IF(NOT(ISNUMBER('Trades'!E180)),"Podaj dodatnią początkową ilość",IF(OR('Trades'!E180&lt;=0,'Trades'!E180&gt;1000000,ROUND('Trades'!E180,8)&lt;&gt;'Trades'!E180),"Podaj dodatnią początkową ilość",IF('Trades'!F180="","Podaj jednostkę ilości",IF(AND('Trades'!I180&lt;&gt;"OPEN",'Trades'!I180&lt;&gt;"CLOSED"),"Wybierz OPEN lub CLOSED",IF(AND('Trades'!J180&lt;&gt;"NET",'Trades'!J180&lt;&gt;"GROSS"),"Wybierz NET lub GROSS",IF(COUNTIFS('Exits'!$B$9:$B$608,'Trades'!A180,'Exits'!$G$9:$G$608,-1)&gt;0,"Sprawdź powiązane wyjścia",IF(D180&gt;'Trades'!E180,"Zamknięta ilość przekracza początkową",IF(AND('Trades'!I180="OPEN",D180='Trades'!E180),"OPEN jest sprzeczne z zerową pozostałą ilością",IF('Trades'!I180="OPEN","",IF(O180=0,"Dodaj wyjście w Exits",IF(D180&lt;&gt;'Trades'!E180,"CLOSED wymaga zamknięcia całej ilości",IF(AND('Trades'!J180="NET",NOT(ISNUMBER('Trades'!L180))),"Podaj uzgodnione netto całej pozycji",IF(AND('Trades'!J180="NET",'Trades'!K180&lt;&gt;"YES"),"Potwierdź netto całej pozycji",IF(IF('Trades'!J180="NET",IF('Trades'!M180="",FALSE,IF(NOT(ISNUMBER('Trades'!M180)),TRUE,OR('Trades'!M180&lt;0,'Trades'!M180&gt;1000000000,ROUND('Trades'!M180,2)&lt;&gt;'Trades'!M180))),FALSE),"Kwoty: do 2 miejsc po przecinku; wartość bezwzględna wpisu ≤ 1 000 000 000.",IF(IF('Trades'!J180="NET",IF('Trades'!N180="",FALSE,IF(NOT(ISNUMBER('Trades'!N180)),TRUE,OR('Trades'!N180&lt;0,'Trades'!N180&gt;1000000000,ROUND('Trades'!N180,2)&lt;&gt;'Trades'!N180))),FALSE),"Kwoty: do 2 miejsc po przecinku; wartość bezwzględna wpisu ≤ 1 000 000 000.",IF(IF('Trades'!J180="NET",IF('Trades'!O180="",FALSE,IF(NOT(ISNUMBER('Trades'!O180)),TRUE,OR(ABS('Trades'!O180)&gt;1000000000,ROUND('Trades'!O180,2)&lt;&gt;'Trades'!O180))),FALSE),"Kwoty: do 2 miejsc po przecinku; wartość bezwzględna wpisu ≤ 1 000 000 000.",IF(AND('Trades'!J180="GROSS",NOT(ISNUMBER('Trades'!M180))),"Podaj prowizję, także zero",IF(AND('Trades'!J180="GROSS",'Trades'!M180&lt;0),"Prowizja nie może być ujemna",IF(AND('Trades'!J180="GROSS",NOT(ISNUMBER('Trades'!N180))),"Podaj pozostałe opłaty, także zero",IF(AND('Trades'!J180="GROSS",'Trades'!N180&lt;0),"Opłaty nie mogą być ujemne",IF(AND('Trades'!J180="GROSS",NOT(ISNUMBER('Trades'!O180))),"Podaj finansowanie ze znakiem, także zero",IF(AND('Trades'!J180="GROSS",NOT(ISNUMBER(F180))),"Podaj P&amp;L brutto każdego wyjścia",IF(IF('Trades'!J180="NET",OR(ABS('Trades'!L180)&gt;1000000000,ROUND('Trades'!L180,2)&lt;&gt;'Trades'!L180),FALSE),"Kwoty: do 2 miejsc po przecinku; wartość bezwzględna wpisu ≤ 1 000 000 000.",IF(IF('Trades'!J180="GROSS",OR(ABS('Trades'!M180)&gt;1000000000,ABS('Trades'!N180)&gt;1000000000,ABS('Trades'!O180)&gt;1000000000,ROUND('Trades'!M180,2)&lt;&gt;'Trades'!M180,ROUND('Trades'!N180,2)&lt;&gt;'Trades'!N180,ROUND('Trades'!O180,2)&lt;&gt;'Trades'!O180),FALSE),"Kwoty: do 2 miejsc po przecinku; wartość bezwzględna wpisu ≤ 1 000 000 000.",IF(AND('Trades'!G180&lt;&gt;"",OR(NOT(ISNUMBER('Trades'!G180)),'Trades'!G180&lt;=0)),"Podaj dodatnią cenę lub pozostaw puste",IF(AND('Trades'!H180&lt;&gt;"",OR(NOT(ISNUMBER('Trades'!H180)),'Trades'!H180&lt;=0)),"Podaj dodatnią cenę lub pozostaw puste","")))))))))))))))))))))))))))))))))))</x:f>
      </x:c>
      <x:c r="D180" s="31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b.d.",ROUND(SUMIFS('Exits'!$I$9:$I$608,'Exits'!$B$9:$B$608,'Trades'!A180),8)))</x:f>
      </x:c>
      <x:c r="E180" s="32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b.d.",IF(OR(O180=0,COUNTIFS('Exits'!$B$9:$B$608,'Trades'!A180,'Exits'!$G$9:$G$608,-1)&gt;0),"b.d.",_xlfn.MAXIFS('Exits'!$C$9:$C$608,'Exits'!$B$9:$B$608,'Trades'!A180))))</x:f>
      </x:c>
      <x:c r="F180" s="30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b.d.",IF(AND(O180&gt;0,SUMIFS('Exits'!$J$9:$J$608,'Exits'!$B$9:$B$608,'Trades'!A180)=O180),ROUND(SUMIFS('Exits'!$F$9:$F$608,'Exits'!$B$9:$B$608,'Trades'!A180),2),"b.d.")))</x:f>
      </x:c>
      <x:c r="G180" s="30" t="str">
        <x:f>IF(P180=0,"",IF(K180&lt;&gt;1,"b.d.",IF('Trades'!J180="NET",'Trades'!L180,ROUND(F180-'Trades'!M180-'Trades'!N180+'Trades'!O180,2))))</x:f>
      </x:c>
      <x:c r="H180" s="31" t="str">
        <x:f>IF(P180=0,"",IF(N180=1,G180/'Trades'!P180,"b.d."))</x:f>
      </x:c>
      <x:c r="I180" s="33" t="str">
        <x:f>IF(P180=0,"",IF(K180&lt;&gt;1,"Pozycja niezamknięta",IF(NOT(ISNUMBER('Trades'!P180)),"Brak lub błędne ryzyko: dodatnie, ≤ 1 000 000 000, do 2 miejsc po przecinku.",IF(OR('Trades'!P180&lt;=0,'Trades'!P180&gt;1000000000,ROUND('Trades'!P180,2)&lt;&gt;'Trades'!P180),"Brak lub błędne ryzyko: dodatnie, ≤ 1 000 000 000, do 2 miejsc po przecinku.",IF(AND('Trades'!Q180&lt;&gt;"PRICE",'Trades'!Q180&lt;&gt;"ALL_IN"),"Wybierz PRICE lub ALL_IN",IF('Trades'!Q180&lt;&gt;'Summary'!$K$4,"Wybrano inną podstawę","Zapisane"))))))</x:f>
      </x:c>
      <x:c r="J180" s="33" t="str">
        <x:f>IF(P180=0,"",IF('Summary'!$H$6="Sprawdź daty filtra","Sprawdź daty filtra",IF(L180=1,"Uwzględniona",IF(K180=1,"Poza okresem","Nieuwzględniona"))))</x:f>
      </x:c>
      <x:c r="K180" s="29" t="n">
        <x:f>IF(P180=0,0,IF('Trades'!I180="UNSUPPORTED",4,IF(C180&lt;&gt;"",3,IF('Trades'!I180="OPEN",2,1))))</x:f>
        <x:v>0</x:v>
      </x:c>
      <x:c r="L180" s="29" t="n">
        <x:f>IF(OR(K180&lt;&gt;1,'Summary'!$H$6="Sprawdź daty filtra"),0,IF(AND(OR('Summary'!$B$6="",E180&gt;='Summary'!$B$6),OR('Summary'!$E$6="",E180&lt;'Summary'!$E$6+1)),1,0))</x:f>
        <x:v>0</x:v>
      </x:c>
      <x:c r="M180" s="29" t="n">
        <x:f>IF(AND(L180=1,N180=1,'Trades'!Q180='Summary'!$K$4),1,0)</x:f>
        <x:v>0</x:v>
      </x:c>
      <x:c r="N180" s="29" t="n">
        <x:f>IF(K180&lt;&gt;1,0,IF(NOT(ISNUMBER('Trades'!P180)),0,IF(AND('Trades'!P180&gt;0,'Trades'!P180&lt;=1000000000,ROUND('Trades'!P180,2)='Trades'!P180,OR('Trades'!Q180="PRICE",'Trades'!Q180="ALL_IN")),1,0)))</x:f>
        <x:v>0</x:v>
      </x:c>
      <x:c r="O180" s="29" t="n">
        <x:f>IF(P180=0,0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0,COUNTIFS('Exits'!$B$9:$B$608,'Trades'!A180,'Exits'!$K$9:$K$608,1)))</x:f>
        <x:v>0</x:v>
      </x:c>
      <x:c r="P180" s="29" t="n">
        <x:f>IF(COUNTA('Trades'!A180:I180,'Trades'!K180:T180)=0,0,1)</x:f>
        <x:v>0</x:v>
      </x:c>
    </x:row>
    <x:row r="181" ht="52" customHeight="1">
      <x:c r="A181" s="29" t="str">
        <x:f>IF(P181=0,"",IF('Trades'!A181="","[Trades "&amp;ROW()&amp;"]",'Trades'!A181))</x:f>
      </x:c>
      <x:c r="B181" s="33" t="str">
        <x:f>IF(K181=0,"",CHOOSE(K181,"Zamknięta","Otwarta","Niepełna / błędna","Nieobsługiwana"))</x:f>
      </x:c>
      <x:c r="C181" s="33" t="str">
        <x:f>IF(P181=0,"",IF('Trades'!I181="UNSUPPORTED","Dobieranie / odwrócenia nie są obsługiwane",IF('Trades'!A181="","Podaj ID transakcji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ID: tekst zaczynający się od A–Z, do 64 znaków; bez *, ?, ~, =, &lt; i &gt;. Przykład: T-001.",IF(COUNTIFS('Trades'!$A$9:$A$208,'Trades'!A181)&lt;&gt;1,"ID transakcji się powtarza",IF('Trades'!B181="","Podaj instrument",IF(AND('Trades'!C181&lt;&gt;"LONG",'Trades'!C181&lt;&gt;"SHORT"),"Wybierz LONG lub SHORT",IF(NOT(ISNUMBER('Trades'!D181)),"Podaj prawidłowy czas otwarcia",IF(OR('Trades'!D181&lt;1,'Trades'!D181&gt;2958465),"Podaj prawidłowy czas otwarcia",IF(NOT(ISNUMBER('Trades'!E181)),"Podaj dodatnią początkową ilość",IF(OR('Trades'!E181&lt;=0,'Trades'!E181&gt;1000000,ROUND('Trades'!E181,8)&lt;&gt;'Trades'!E181),"Podaj dodatnią początkową ilość",IF('Trades'!F181="","Podaj jednostkę ilości",IF(AND('Trades'!I181&lt;&gt;"OPEN",'Trades'!I181&lt;&gt;"CLOSED"),"Wybierz OPEN lub CLOSED",IF(AND('Trades'!J181&lt;&gt;"NET",'Trades'!J181&lt;&gt;"GROSS"),"Wybierz NET lub GROSS",IF(COUNTIFS('Exits'!$B$9:$B$608,'Trades'!A181,'Exits'!$G$9:$G$608,-1)&gt;0,"Sprawdź powiązane wyjścia",IF(D181&gt;'Trades'!E181,"Zamknięta ilość przekracza początkową",IF(AND('Trades'!I181="OPEN",D181='Trades'!E181),"OPEN jest sprzeczne z zerową pozostałą ilością",IF('Trades'!I181="OPEN","",IF(O181=0,"Dodaj wyjście w Exits",IF(D181&lt;&gt;'Trades'!E181,"CLOSED wymaga zamknięcia całej ilości",IF(AND('Trades'!J181="NET",NOT(ISNUMBER('Trades'!L181))),"Podaj uzgodnione netto całej pozycji",IF(AND('Trades'!J181="NET",'Trades'!K181&lt;&gt;"YES"),"Potwierdź netto całej pozycji",IF(IF('Trades'!J181="NET",IF('Trades'!M181="",FALSE,IF(NOT(ISNUMBER('Trades'!M181)),TRUE,OR('Trades'!M181&lt;0,'Trades'!M181&gt;1000000000,ROUND('Trades'!M181,2)&lt;&gt;'Trades'!M181))),FALSE),"Kwoty: do 2 miejsc po przecinku; wartość bezwzględna wpisu ≤ 1 000 000 000.",IF(IF('Trades'!J181="NET",IF('Trades'!N181="",FALSE,IF(NOT(ISNUMBER('Trades'!N181)),TRUE,OR('Trades'!N181&lt;0,'Trades'!N181&gt;1000000000,ROUND('Trades'!N181,2)&lt;&gt;'Trades'!N181))),FALSE),"Kwoty: do 2 miejsc po przecinku; wartość bezwzględna wpisu ≤ 1 000 000 000.",IF(IF('Trades'!J181="NET",IF('Trades'!O181="",FALSE,IF(NOT(ISNUMBER('Trades'!O181)),TRUE,OR(ABS('Trades'!O181)&gt;1000000000,ROUND('Trades'!O181,2)&lt;&gt;'Trades'!O181))),FALSE),"Kwoty: do 2 miejsc po przecinku; wartość bezwzględna wpisu ≤ 1 000 000 000.",IF(AND('Trades'!J181="GROSS",NOT(ISNUMBER('Trades'!M181))),"Podaj prowizję, także zero",IF(AND('Trades'!J181="GROSS",'Trades'!M181&lt;0),"Prowizja nie może być ujemna",IF(AND('Trades'!J181="GROSS",NOT(ISNUMBER('Trades'!N181))),"Podaj pozostałe opłaty, także zero",IF(AND('Trades'!J181="GROSS",'Trades'!N181&lt;0),"Opłaty nie mogą być ujemne",IF(AND('Trades'!J181="GROSS",NOT(ISNUMBER('Trades'!O181))),"Podaj finansowanie ze znakiem, także zero",IF(AND('Trades'!J181="GROSS",NOT(ISNUMBER(F181))),"Podaj P&amp;L brutto każdego wyjścia",IF(IF('Trades'!J181="NET",OR(ABS('Trades'!L181)&gt;1000000000,ROUND('Trades'!L181,2)&lt;&gt;'Trades'!L181),FALSE),"Kwoty: do 2 miejsc po przecinku; wartość bezwzględna wpisu ≤ 1 000 000 000.",IF(IF('Trades'!J181="GROSS",OR(ABS('Trades'!M181)&gt;1000000000,ABS('Trades'!N181)&gt;1000000000,ABS('Trades'!O181)&gt;1000000000,ROUND('Trades'!M181,2)&lt;&gt;'Trades'!M181,ROUND('Trades'!N181,2)&lt;&gt;'Trades'!N181,ROUND('Trades'!O181,2)&lt;&gt;'Trades'!O181),FALSE),"Kwoty: do 2 miejsc po przecinku; wartość bezwzględna wpisu ≤ 1 000 000 000.",IF(AND('Trades'!G181&lt;&gt;"",OR(NOT(ISNUMBER('Trades'!G181)),'Trades'!G181&lt;=0)),"Podaj dodatnią cenę lub pozostaw puste",IF(AND('Trades'!H181&lt;&gt;"",OR(NOT(ISNUMBER('Trades'!H181)),'Trades'!H181&lt;=0)),"Podaj dodatnią cenę lub pozostaw puste","")))))))))))))))))))))))))))))))))))</x:f>
      </x:c>
      <x:c r="D181" s="31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b.d.",ROUND(SUMIFS('Exits'!$I$9:$I$608,'Exits'!$B$9:$B$608,'Trades'!A181),8)))</x:f>
      </x:c>
      <x:c r="E181" s="32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b.d.",IF(OR(O181=0,COUNTIFS('Exits'!$B$9:$B$608,'Trades'!A181,'Exits'!$G$9:$G$608,-1)&gt;0),"b.d.",_xlfn.MAXIFS('Exits'!$C$9:$C$608,'Exits'!$B$9:$B$608,'Trades'!A181))))</x:f>
      </x:c>
      <x:c r="F181" s="30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b.d.",IF(AND(O181&gt;0,SUMIFS('Exits'!$J$9:$J$608,'Exits'!$B$9:$B$608,'Trades'!A181)=O181),ROUND(SUMIFS('Exits'!$F$9:$F$608,'Exits'!$B$9:$B$608,'Trades'!A181),2),"b.d.")))</x:f>
      </x:c>
      <x:c r="G181" s="30" t="str">
        <x:f>IF(P181=0,"",IF(K181&lt;&gt;1,"b.d.",IF('Trades'!J181="NET",'Trades'!L181,ROUND(F181-'Trades'!M181-'Trades'!N181+'Trades'!O181,2))))</x:f>
      </x:c>
      <x:c r="H181" s="31" t="str">
        <x:f>IF(P181=0,"",IF(N181=1,G181/'Trades'!P181,"b.d."))</x:f>
      </x:c>
      <x:c r="I181" s="33" t="str">
        <x:f>IF(P181=0,"",IF(K181&lt;&gt;1,"Pozycja niezamknięta",IF(NOT(ISNUMBER('Trades'!P181)),"Brak lub błędne ryzyko: dodatnie, ≤ 1 000 000 000, do 2 miejsc po przecinku.",IF(OR('Trades'!P181&lt;=0,'Trades'!P181&gt;1000000000,ROUND('Trades'!P181,2)&lt;&gt;'Trades'!P181),"Brak lub błędne ryzyko: dodatnie, ≤ 1 000 000 000, do 2 miejsc po przecinku.",IF(AND('Trades'!Q181&lt;&gt;"PRICE",'Trades'!Q181&lt;&gt;"ALL_IN"),"Wybierz PRICE lub ALL_IN",IF('Trades'!Q181&lt;&gt;'Summary'!$K$4,"Wybrano inną podstawę","Zapisane"))))))</x:f>
      </x:c>
      <x:c r="J181" s="33" t="str">
        <x:f>IF(P181=0,"",IF('Summary'!$H$6="Sprawdź daty filtra","Sprawdź daty filtra",IF(L181=1,"Uwzględniona",IF(K181=1,"Poza okresem","Nieuwzględniona"))))</x:f>
      </x:c>
      <x:c r="K181" s="29" t="n">
        <x:f>IF(P181=0,0,IF('Trades'!I181="UNSUPPORTED",4,IF(C181&lt;&gt;"",3,IF('Trades'!I181="OPEN",2,1))))</x:f>
        <x:v>0</x:v>
      </x:c>
      <x:c r="L181" s="29" t="n">
        <x:f>IF(OR(K181&lt;&gt;1,'Summary'!$H$6="Sprawdź daty filtra"),0,IF(AND(OR('Summary'!$B$6="",E181&gt;='Summary'!$B$6),OR('Summary'!$E$6="",E181&lt;'Summary'!$E$6+1)),1,0))</x:f>
        <x:v>0</x:v>
      </x:c>
      <x:c r="M181" s="29" t="n">
        <x:f>IF(AND(L181=1,N181=1,'Trades'!Q181='Summary'!$K$4),1,0)</x:f>
        <x:v>0</x:v>
      </x:c>
      <x:c r="N181" s="29" t="n">
        <x:f>IF(K181&lt;&gt;1,0,IF(NOT(ISNUMBER('Trades'!P181)),0,IF(AND('Trades'!P181&gt;0,'Trades'!P181&lt;=1000000000,ROUND('Trades'!P181,2)='Trades'!P181,OR('Trades'!Q181="PRICE",'Trades'!Q181="ALL_IN")),1,0)))</x:f>
        <x:v>0</x:v>
      </x:c>
      <x:c r="O181" s="29" t="n">
        <x:f>IF(P181=0,0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0,COUNTIFS('Exits'!$B$9:$B$608,'Trades'!A181,'Exits'!$K$9:$K$608,1)))</x:f>
        <x:v>0</x:v>
      </x:c>
      <x:c r="P181" s="29" t="n">
        <x:f>IF(COUNTA('Trades'!A181:I181,'Trades'!K181:T181)=0,0,1)</x:f>
        <x:v>0</x:v>
      </x:c>
    </x:row>
    <x:row r="182" ht="52" customHeight="1">
      <x:c r="A182" s="29" t="str">
        <x:f>IF(P182=0,"",IF('Trades'!A182="","[Trades "&amp;ROW()&amp;"]",'Trades'!A182))</x:f>
      </x:c>
      <x:c r="B182" s="33" t="str">
        <x:f>IF(K182=0,"",CHOOSE(K182,"Zamknięta","Otwarta","Niepełna / błędna","Nieobsługiwana"))</x:f>
      </x:c>
      <x:c r="C182" s="33" t="str">
        <x:f>IF(P182=0,"",IF('Trades'!I182="UNSUPPORTED","Dobieranie / odwrócenia nie są obsługiwane",IF('Trades'!A182="","Podaj ID transakcji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ID: tekst zaczynający się od A–Z, do 64 znaków; bez *, ?, ~, =, &lt; i &gt;. Przykład: T-001.",IF(COUNTIFS('Trades'!$A$9:$A$208,'Trades'!A182)&lt;&gt;1,"ID transakcji się powtarza",IF('Trades'!B182="","Podaj instrument",IF(AND('Trades'!C182&lt;&gt;"LONG",'Trades'!C182&lt;&gt;"SHORT"),"Wybierz LONG lub SHORT",IF(NOT(ISNUMBER('Trades'!D182)),"Podaj prawidłowy czas otwarcia",IF(OR('Trades'!D182&lt;1,'Trades'!D182&gt;2958465),"Podaj prawidłowy czas otwarcia",IF(NOT(ISNUMBER('Trades'!E182)),"Podaj dodatnią początkową ilość",IF(OR('Trades'!E182&lt;=0,'Trades'!E182&gt;1000000,ROUND('Trades'!E182,8)&lt;&gt;'Trades'!E182),"Podaj dodatnią początkową ilość",IF('Trades'!F182="","Podaj jednostkę ilości",IF(AND('Trades'!I182&lt;&gt;"OPEN",'Trades'!I182&lt;&gt;"CLOSED"),"Wybierz OPEN lub CLOSED",IF(AND('Trades'!J182&lt;&gt;"NET",'Trades'!J182&lt;&gt;"GROSS"),"Wybierz NET lub GROSS",IF(COUNTIFS('Exits'!$B$9:$B$608,'Trades'!A182,'Exits'!$G$9:$G$608,-1)&gt;0,"Sprawdź powiązane wyjścia",IF(D182&gt;'Trades'!E182,"Zamknięta ilość przekracza początkową",IF(AND('Trades'!I182="OPEN",D182='Trades'!E182),"OPEN jest sprzeczne z zerową pozostałą ilością",IF('Trades'!I182="OPEN","",IF(O182=0,"Dodaj wyjście w Exits",IF(D182&lt;&gt;'Trades'!E182,"CLOSED wymaga zamknięcia całej ilości",IF(AND('Trades'!J182="NET",NOT(ISNUMBER('Trades'!L182))),"Podaj uzgodnione netto całej pozycji",IF(AND('Trades'!J182="NET",'Trades'!K182&lt;&gt;"YES"),"Potwierdź netto całej pozycji",IF(IF('Trades'!J182="NET",IF('Trades'!M182="",FALSE,IF(NOT(ISNUMBER('Trades'!M182)),TRUE,OR('Trades'!M182&lt;0,'Trades'!M182&gt;1000000000,ROUND('Trades'!M182,2)&lt;&gt;'Trades'!M182))),FALSE),"Kwoty: do 2 miejsc po przecinku; wartość bezwzględna wpisu ≤ 1 000 000 000.",IF(IF('Trades'!J182="NET",IF('Trades'!N182="",FALSE,IF(NOT(ISNUMBER('Trades'!N182)),TRUE,OR('Trades'!N182&lt;0,'Trades'!N182&gt;1000000000,ROUND('Trades'!N182,2)&lt;&gt;'Trades'!N182))),FALSE),"Kwoty: do 2 miejsc po przecinku; wartość bezwzględna wpisu ≤ 1 000 000 000.",IF(IF('Trades'!J182="NET",IF('Trades'!O182="",FALSE,IF(NOT(ISNUMBER('Trades'!O182)),TRUE,OR(ABS('Trades'!O182)&gt;1000000000,ROUND('Trades'!O182,2)&lt;&gt;'Trades'!O182))),FALSE),"Kwoty: do 2 miejsc po przecinku; wartość bezwzględna wpisu ≤ 1 000 000 000.",IF(AND('Trades'!J182="GROSS",NOT(ISNUMBER('Trades'!M182))),"Podaj prowizję, także zero",IF(AND('Trades'!J182="GROSS",'Trades'!M182&lt;0),"Prowizja nie może być ujemna",IF(AND('Trades'!J182="GROSS",NOT(ISNUMBER('Trades'!N182))),"Podaj pozostałe opłaty, także zero",IF(AND('Trades'!J182="GROSS",'Trades'!N182&lt;0),"Opłaty nie mogą być ujemne",IF(AND('Trades'!J182="GROSS",NOT(ISNUMBER('Trades'!O182))),"Podaj finansowanie ze znakiem, także zero",IF(AND('Trades'!J182="GROSS",NOT(ISNUMBER(F182))),"Podaj P&amp;L brutto każdego wyjścia",IF(IF('Trades'!J182="NET",OR(ABS('Trades'!L182)&gt;1000000000,ROUND('Trades'!L182,2)&lt;&gt;'Trades'!L182),FALSE),"Kwoty: do 2 miejsc po przecinku; wartość bezwzględna wpisu ≤ 1 000 000 000.",IF(IF('Trades'!J182="GROSS",OR(ABS('Trades'!M182)&gt;1000000000,ABS('Trades'!N182)&gt;1000000000,ABS('Trades'!O182)&gt;1000000000,ROUND('Trades'!M182,2)&lt;&gt;'Trades'!M182,ROUND('Trades'!N182,2)&lt;&gt;'Trades'!N182,ROUND('Trades'!O182,2)&lt;&gt;'Trades'!O182),FALSE),"Kwoty: do 2 miejsc po przecinku; wartość bezwzględna wpisu ≤ 1 000 000 000.",IF(AND('Trades'!G182&lt;&gt;"",OR(NOT(ISNUMBER('Trades'!G182)),'Trades'!G182&lt;=0)),"Podaj dodatnią cenę lub pozostaw puste",IF(AND('Trades'!H182&lt;&gt;"",OR(NOT(ISNUMBER('Trades'!H182)),'Trades'!H182&lt;=0)),"Podaj dodatnią cenę lub pozostaw puste","")))))))))))))))))))))))))))))))))))</x:f>
      </x:c>
      <x:c r="D182" s="31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b.d.",ROUND(SUMIFS('Exits'!$I$9:$I$608,'Exits'!$B$9:$B$608,'Trades'!A182),8)))</x:f>
      </x:c>
      <x:c r="E182" s="32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b.d.",IF(OR(O182=0,COUNTIFS('Exits'!$B$9:$B$608,'Trades'!A182,'Exits'!$G$9:$G$608,-1)&gt;0),"b.d.",_xlfn.MAXIFS('Exits'!$C$9:$C$608,'Exits'!$B$9:$B$608,'Trades'!A182))))</x:f>
      </x:c>
      <x:c r="F182" s="30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b.d.",IF(AND(O182&gt;0,SUMIFS('Exits'!$J$9:$J$608,'Exits'!$B$9:$B$608,'Trades'!A182)=O182),ROUND(SUMIFS('Exits'!$F$9:$F$608,'Exits'!$B$9:$B$608,'Trades'!A182),2),"b.d.")))</x:f>
      </x:c>
      <x:c r="G182" s="30" t="str">
        <x:f>IF(P182=0,"",IF(K182&lt;&gt;1,"b.d.",IF('Trades'!J182="NET",'Trades'!L182,ROUND(F182-'Trades'!M182-'Trades'!N182+'Trades'!O182,2))))</x:f>
      </x:c>
      <x:c r="H182" s="31" t="str">
        <x:f>IF(P182=0,"",IF(N182=1,G182/'Trades'!P182,"b.d."))</x:f>
      </x:c>
      <x:c r="I182" s="33" t="str">
        <x:f>IF(P182=0,"",IF(K182&lt;&gt;1,"Pozycja niezamknięta",IF(NOT(ISNUMBER('Trades'!P182)),"Brak lub błędne ryzyko: dodatnie, ≤ 1 000 000 000, do 2 miejsc po przecinku.",IF(OR('Trades'!P182&lt;=0,'Trades'!P182&gt;1000000000,ROUND('Trades'!P182,2)&lt;&gt;'Trades'!P182),"Brak lub błędne ryzyko: dodatnie, ≤ 1 000 000 000, do 2 miejsc po przecinku.",IF(AND('Trades'!Q182&lt;&gt;"PRICE",'Trades'!Q182&lt;&gt;"ALL_IN"),"Wybierz PRICE lub ALL_IN",IF('Trades'!Q182&lt;&gt;'Summary'!$K$4,"Wybrano inną podstawę","Zapisane"))))))</x:f>
      </x:c>
      <x:c r="J182" s="33" t="str">
        <x:f>IF(P182=0,"",IF('Summary'!$H$6="Sprawdź daty filtra","Sprawdź daty filtra",IF(L182=1,"Uwzględniona",IF(K182=1,"Poza okresem","Nieuwzględniona"))))</x:f>
      </x:c>
      <x:c r="K182" s="29" t="n">
        <x:f>IF(P182=0,0,IF('Trades'!I182="UNSUPPORTED",4,IF(C182&lt;&gt;"",3,IF('Trades'!I182="OPEN",2,1))))</x:f>
        <x:v>0</x:v>
      </x:c>
      <x:c r="L182" s="29" t="n">
        <x:f>IF(OR(K182&lt;&gt;1,'Summary'!$H$6="Sprawdź daty filtra"),0,IF(AND(OR('Summary'!$B$6="",E182&gt;='Summary'!$B$6),OR('Summary'!$E$6="",E182&lt;'Summary'!$E$6+1)),1,0))</x:f>
        <x:v>0</x:v>
      </x:c>
      <x:c r="M182" s="29" t="n">
        <x:f>IF(AND(L182=1,N182=1,'Trades'!Q182='Summary'!$K$4),1,0)</x:f>
        <x:v>0</x:v>
      </x:c>
      <x:c r="N182" s="29" t="n">
        <x:f>IF(K182&lt;&gt;1,0,IF(NOT(ISNUMBER('Trades'!P182)),0,IF(AND('Trades'!P182&gt;0,'Trades'!P182&lt;=1000000000,ROUND('Trades'!P182,2)='Trades'!P182,OR('Trades'!Q182="PRICE",'Trades'!Q182="ALL_IN")),1,0)))</x:f>
        <x:v>0</x:v>
      </x:c>
      <x:c r="O182" s="29" t="n">
        <x:f>IF(P182=0,0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0,COUNTIFS('Exits'!$B$9:$B$608,'Trades'!A182,'Exits'!$K$9:$K$608,1)))</x:f>
        <x:v>0</x:v>
      </x:c>
      <x:c r="P182" s="29" t="n">
        <x:f>IF(COUNTA('Trades'!A182:I182,'Trades'!K182:T182)=0,0,1)</x:f>
        <x:v>0</x:v>
      </x:c>
    </x:row>
    <x:row r="183" ht="52" customHeight="1">
      <x:c r="A183" s="29" t="str">
        <x:f>IF(P183=0,"",IF('Trades'!A183="","[Trades "&amp;ROW()&amp;"]",'Trades'!A183))</x:f>
      </x:c>
      <x:c r="B183" s="33" t="str">
        <x:f>IF(K183=0,"",CHOOSE(K183,"Zamknięta","Otwarta","Niepełna / błędna","Nieobsługiwana"))</x:f>
      </x:c>
      <x:c r="C183" s="33" t="str">
        <x:f>IF(P183=0,"",IF('Trades'!I183="UNSUPPORTED","Dobieranie / odwrócenia nie są obsługiwane",IF('Trades'!A183="","Podaj ID transakcji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ID: tekst zaczynający się od A–Z, do 64 znaków; bez *, ?, ~, =, &lt; i &gt;. Przykład: T-001.",IF(COUNTIFS('Trades'!$A$9:$A$208,'Trades'!A183)&lt;&gt;1,"ID transakcji się powtarza",IF('Trades'!B183="","Podaj instrument",IF(AND('Trades'!C183&lt;&gt;"LONG",'Trades'!C183&lt;&gt;"SHORT"),"Wybierz LONG lub SHORT",IF(NOT(ISNUMBER('Trades'!D183)),"Podaj prawidłowy czas otwarcia",IF(OR('Trades'!D183&lt;1,'Trades'!D183&gt;2958465),"Podaj prawidłowy czas otwarcia",IF(NOT(ISNUMBER('Trades'!E183)),"Podaj dodatnią początkową ilość",IF(OR('Trades'!E183&lt;=0,'Trades'!E183&gt;1000000,ROUND('Trades'!E183,8)&lt;&gt;'Trades'!E183),"Podaj dodatnią początkową ilość",IF('Trades'!F183="","Podaj jednostkę ilości",IF(AND('Trades'!I183&lt;&gt;"OPEN",'Trades'!I183&lt;&gt;"CLOSED"),"Wybierz OPEN lub CLOSED",IF(AND('Trades'!J183&lt;&gt;"NET",'Trades'!J183&lt;&gt;"GROSS"),"Wybierz NET lub GROSS",IF(COUNTIFS('Exits'!$B$9:$B$608,'Trades'!A183,'Exits'!$G$9:$G$608,-1)&gt;0,"Sprawdź powiązane wyjścia",IF(D183&gt;'Trades'!E183,"Zamknięta ilość przekracza początkową",IF(AND('Trades'!I183="OPEN",D183='Trades'!E183),"OPEN jest sprzeczne z zerową pozostałą ilością",IF('Trades'!I183="OPEN","",IF(O183=0,"Dodaj wyjście w Exits",IF(D183&lt;&gt;'Trades'!E183,"CLOSED wymaga zamknięcia całej ilości",IF(AND('Trades'!J183="NET",NOT(ISNUMBER('Trades'!L183))),"Podaj uzgodnione netto całej pozycji",IF(AND('Trades'!J183="NET",'Trades'!K183&lt;&gt;"YES"),"Potwierdź netto całej pozycji",IF(IF('Trades'!J183="NET",IF('Trades'!M183="",FALSE,IF(NOT(ISNUMBER('Trades'!M183)),TRUE,OR('Trades'!M183&lt;0,'Trades'!M183&gt;1000000000,ROUND('Trades'!M183,2)&lt;&gt;'Trades'!M183))),FALSE),"Kwoty: do 2 miejsc po przecinku; wartość bezwzględna wpisu ≤ 1 000 000 000.",IF(IF('Trades'!J183="NET",IF('Trades'!N183="",FALSE,IF(NOT(ISNUMBER('Trades'!N183)),TRUE,OR('Trades'!N183&lt;0,'Trades'!N183&gt;1000000000,ROUND('Trades'!N183,2)&lt;&gt;'Trades'!N183))),FALSE),"Kwoty: do 2 miejsc po przecinku; wartość bezwzględna wpisu ≤ 1 000 000 000.",IF(IF('Trades'!J183="NET",IF('Trades'!O183="",FALSE,IF(NOT(ISNUMBER('Trades'!O183)),TRUE,OR(ABS('Trades'!O183)&gt;1000000000,ROUND('Trades'!O183,2)&lt;&gt;'Trades'!O183))),FALSE),"Kwoty: do 2 miejsc po przecinku; wartość bezwzględna wpisu ≤ 1 000 000 000.",IF(AND('Trades'!J183="GROSS",NOT(ISNUMBER('Trades'!M183))),"Podaj prowizję, także zero",IF(AND('Trades'!J183="GROSS",'Trades'!M183&lt;0),"Prowizja nie może być ujemna",IF(AND('Trades'!J183="GROSS",NOT(ISNUMBER('Trades'!N183))),"Podaj pozostałe opłaty, także zero",IF(AND('Trades'!J183="GROSS",'Trades'!N183&lt;0),"Opłaty nie mogą być ujemne",IF(AND('Trades'!J183="GROSS",NOT(ISNUMBER('Trades'!O183))),"Podaj finansowanie ze znakiem, także zero",IF(AND('Trades'!J183="GROSS",NOT(ISNUMBER(F183))),"Podaj P&amp;L brutto każdego wyjścia",IF(IF('Trades'!J183="NET",OR(ABS('Trades'!L183)&gt;1000000000,ROUND('Trades'!L183,2)&lt;&gt;'Trades'!L183),FALSE),"Kwoty: do 2 miejsc po przecinku; wartość bezwzględna wpisu ≤ 1 000 000 000.",IF(IF('Trades'!J183="GROSS",OR(ABS('Trades'!M183)&gt;1000000000,ABS('Trades'!N183)&gt;1000000000,ABS('Trades'!O183)&gt;1000000000,ROUND('Trades'!M183,2)&lt;&gt;'Trades'!M183,ROUND('Trades'!N183,2)&lt;&gt;'Trades'!N183,ROUND('Trades'!O183,2)&lt;&gt;'Trades'!O183),FALSE),"Kwoty: do 2 miejsc po przecinku; wartość bezwzględna wpisu ≤ 1 000 000 000.",IF(AND('Trades'!G183&lt;&gt;"",OR(NOT(ISNUMBER('Trades'!G183)),'Trades'!G183&lt;=0)),"Podaj dodatnią cenę lub pozostaw puste",IF(AND('Trades'!H183&lt;&gt;"",OR(NOT(ISNUMBER('Trades'!H183)),'Trades'!H183&lt;=0)),"Podaj dodatnią cenę lub pozostaw puste","")))))))))))))))))))))))))))))))))))</x:f>
      </x:c>
      <x:c r="D183" s="31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b.d.",ROUND(SUMIFS('Exits'!$I$9:$I$608,'Exits'!$B$9:$B$608,'Trades'!A183),8)))</x:f>
      </x:c>
      <x:c r="E183" s="32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b.d.",IF(OR(O183=0,COUNTIFS('Exits'!$B$9:$B$608,'Trades'!A183,'Exits'!$G$9:$G$608,-1)&gt;0),"b.d.",_xlfn.MAXIFS('Exits'!$C$9:$C$608,'Exits'!$B$9:$B$608,'Trades'!A183))))</x:f>
      </x:c>
      <x:c r="F183" s="30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b.d.",IF(AND(O183&gt;0,SUMIFS('Exits'!$J$9:$J$608,'Exits'!$B$9:$B$608,'Trades'!A183)=O183),ROUND(SUMIFS('Exits'!$F$9:$F$608,'Exits'!$B$9:$B$608,'Trades'!A183),2),"b.d.")))</x:f>
      </x:c>
      <x:c r="G183" s="30" t="str">
        <x:f>IF(P183=0,"",IF(K183&lt;&gt;1,"b.d.",IF('Trades'!J183="NET",'Trades'!L183,ROUND(F183-'Trades'!M183-'Trades'!N183+'Trades'!O183,2))))</x:f>
      </x:c>
      <x:c r="H183" s="31" t="str">
        <x:f>IF(P183=0,"",IF(N183=1,G183/'Trades'!P183,"b.d."))</x:f>
      </x:c>
      <x:c r="I183" s="33" t="str">
        <x:f>IF(P183=0,"",IF(K183&lt;&gt;1,"Pozycja niezamknięta",IF(NOT(ISNUMBER('Trades'!P183)),"Brak lub błędne ryzyko: dodatnie, ≤ 1 000 000 000, do 2 miejsc po przecinku.",IF(OR('Trades'!P183&lt;=0,'Trades'!P183&gt;1000000000,ROUND('Trades'!P183,2)&lt;&gt;'Trades'!P183),"Brak lub błędne ryzyko: dodatnie, ≤ 1 000 000 000, do 2 miejsc po przecinku.",IF(AND('Trades'!Q183&lt;&gt;"PRICE",'Trades'!Q183&lt;&gt;"ALL_IN"),"Wybierz PRICE lub ALL_IN",IF('Trades'!Q183&lt;&gt;'Summary'!$K$4,"Wybrano inną podstawę","Zapisane"))))))</x:f>
      </x:c>
      <x:c r="J183" s="33" t="str">
        <x:f>IF(P183=0,"",IF('Summary'!$H$6="Sprawdź daty filtra","Sprawdź daty filtra",IF(L183=1,"Uwzględniona",IF(K183=1,"Poza okresem","Nieuwzględniona"))))</x:f>
      </x:c>
      <x:c r="K183" s="29" t="n">
        <x:f>IF(P183=0,0,IF('Trades'!I183="UNSUPPORTED",4,IF(C183&lt;&gt;"",3,IF('Trades'!I183="OPEN",2,1))))</x:f>
        <x:v>0</x:v>
      </x:c>
      <x:c r="L183" s="29" t="n">
        <x:f>IF(OR(K183&lt;&gt;1,'Summary'!$H$6="Sprawdź daty filtra"),0,IF(AND(OR('Summary'!$B$6="",E183&gt;='Summary'!$B$6),OR('Summary'!$E$6="",E183&lt;'Summary'!$E$6+1)),1,0))</x:f>
        <x:v>0</x:v>
      </x:c>
      <x:c r="M183" s="29" t="n">
        <x:f>IF(AND(L183=1,N183=1,'Trades'!Q183='Summary'!$K$4),1,0)</x:f>
        <x:v>0</x:v>
      </x:c>
      <x:c r="N183" s="29" t="n">
        <x:f>IF(K183&lt;&gt;1,0,IF(NOT(ISNUMBER('Trades'!P183)),0,IF(AND('Trades'!P183&gt;0,'Trades'!P183&lt;=1000000000,ROUND('Trades'!P183,2)='Trades'!P183,OR('Trades'!Q183="PRICE",'Trades'!Q183="ALL_IN")),1,0)))</x:f>
        <x:v>0</x:v>
      </x:c>
      <x:c r="O183" s="29" t="n">
        <x:f>IF(P183=0,0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0,COUNTIFS('Exits'!$B$9:$B$608,'Trades'!A183,'Exits'!$K$9:$K$608,1)))</x:f>
        <x:v>0</x:v>
      </x:c>
      <x:c r="P183" s="29" t="n">
        <x:f>IF(COUNTA('Trades'!A183:I183,'Trades'!K183:T183)=0,0,1)</x:f>
        <x:v>0</x:v>
      </x:c>
    </x:row>
    <x:row r="184" ht="52" customHeight="1">
      <x:c r="A184" s="29" t="str">
        <x:f>IF(P184=0,"",IF('Trades'!A184="","[Trades "&amp;ROW()&amp;"]",'Trades'!A184))</x:f>
      </x:c>
      <x:c r="B184" s="33" t="str">
        <x:f>IF(K184=0,"",CHOOSE(K184,"Zamknięta","Otwarta","Niepełna / błędna","Nieobsługiwana"))</x:f>
      </x:c>
      <x:c r="C184" s="33" t="str">
        <x:f>IF(P184=0,"",IF('Trades'!I184="UNSUPPORTED","Dobieranie / odwrócenia nie są obsługiwane",IF('Trades'!A184="","Podaj ID transakcji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ID: tekst zaczynający się od A–Z, do 64 znaków; bez *, ?, ~, =, &lt; i &gt;. Przykład: T-001.",IF(COUNTIFS('Trades'!$A$9:$A$208,'Trades'!A184)&lt;&gt;1,"ID transakcji się powtarza",IF('Trades'!B184="","Podaj instrument",IF(AND('Trades'!C184&lt;&gt;"LONG",'Trades'!C184&lt;&gt;"SHORT"),"Wybierz LONG lub SHORT",IF(NOT(ISNUMBER('Trades'!D184)),"Podaj prawidłowy czas otwarcia",IF(OR('Trades'!D184&lt;1,'Trades'!D184&gt;2958465),"Podaj prawidłowy czas otwarcia",IF(NOT(ISNUMBER('Trades'!E184)),"Podaj dodatnią początkową ilość",IF(OR('Trades'!E184&lt;=0,'Trades'!E184&gt;1000000,ROUND('Trades'!E184,8)&lt;&gt;'Trades'!E184),"Podaj dodatnią początkową ilość",IF('Trades'!F184="","Podaj jednostkę ilości",IF(AND('Trades'!I184&lt;&gt;"OPEN",'Trades'!I184&lt;&gt;"CLOSED"),"Wybierz OPEN lub CLOSED",IF(AND('Trades'!J184&lt;&gt;"NET",'Trades'!J184&lt;&gt;"GROSS"),"Wybierz NET lub GROSS",IF(COUNTIFS('Exits'!$B$9:$B$608,'Trades'!A184,'Exits'!$G$9:$G$608,-1)&gt;0,"Sprawdź powiązane wyjścia",IF(D184&gt;'Trades'!E184,"Zamknięta ilość przekracza początkową",IF(AND('Trades'!I184="OPEN",D184='Trades'!E184),"OPEN jest sprzeczne z zerową pozostałą ilością",IF('Trades'!I184="OPEN","",IF(O184=0,"Dodaj wyjście w Exits",IF(D184&lt;&gt;'Trades'!E184,"CLOSED wymaga zamknięcia całej ilości",IF(AND('Trades'!J184="NET",NOT(ISNUMBER('Trades'!L184))),"Podaj uzgodnione netto całej pozycji",IF(AND('Trades'!J184="NET",'Trades'!K184&lt;&gt;"YES"),"Potwierdź netto całej pozycji",IF(IF('Trades'!J184="NET",IF('Trades'!M184="",FALSE,IF(NOT(ISNUMBER('Trades'!M184)),TRUE,OR('Trades'!M184&lt;0,'Trades'!M184&gt;1000000000,ROUND('Trades'!M184,2)&lt;&gt;'Trades'!M184))),FALSE),"Kwoty: do 2 miejsc po przecinku; wartość bezwzględna wpisu ≤ 1 000 000 000.",IF(IF('Trades'!J184="NET",IF('Trades'!N184="",FALSE,IF(NOT(ISNUMBER('Trades'!N184)),TRUE,OR('Trades'!N184&lt;0,'Trades'!N184&gt;1000000000,ROUND('Trades'!N184,2)&lt;&gt;'Trades'!N184))),FALSE),"Kwoty: do 2 miejsc po przecinku; wartość bezwzględna wpisu ≤ 1 000 000 000.",IF(IF('Trades'!J184="NET",IF('Trades'!O184="",FALSE,IF(NOT(ISNUMBER('Trades'!O184)),TRUE,OR(ABS('Trades'!O184)&gt;1000000000,ROUND('Trades'!O184,2)&lt;&gt;'Trades'!O184))),FALSE),"Kwoty: do 2 miejsc po przecinku; wartość bezwzględna wpisu ≤ 1 000 000 000.",IF(AND('Trades'!J184="GROSS",NOT(ISNUMBER('Trades'!M184))),"Podaj prowizję, także zero",IF(AND('Trades'!J184="GROSS",'Trades'!M184&lt;0),"Prowizja nie może być ujemna",IF(AND('Trades'!J184="GROSS",NOT(ISNUMBER('Trades'!N184))),"Podaj pozostałe opłaty, także zero",IF(AND('Trades'!J184="GROSS",'Trades'!N184&lt;0),"Opłaty nie mogą być ujemne",IF(AND('Trades'!J184="GROSS",NOT(ISNUMBER('Trades'!O184))),"Podaj finansowanie ze znakiem, także zero",IF(AND('Trades'!J184="GROSS",NOT(ISNUMBER(F184))),"Podaj P&amp;L brutto każdego wyjścia",IF(IF('Trades'!J184="NET",OR(ABS('Trades'!L184)&gt;1000000000,ROUND('Trades'!L184,2)&lt;&gt;'Trades'!L184),FALSE),"Kwoty: do 2 miejsc po przecinku; wartość bezwzględna wpisu ≤ 1 000 000 000.",IF(IF('Trades'!J184="GROSS",OR(ABS('Trades'!M184)&gt;1000000000,ABS('Trades'!N184)&gt;1000000000,ABS('Trades'!O184)&gt;1000000000,ROUND('Trades'!M184,2)&lt;&gt;'Trades'!M184,ROUND('Trades'!N184,2)&lt;&gt;'Trades'!N184,ROUND('Trades'!O184,2)&lt;&gt;'Trades'!O184),FALSE),"Kwoty: do 2 miejsc po przecinku; wartość bezwzględna wpisu ≤ 1 000 000 000.",IF(AND('Trades'!G184&lt;&gt;"",OR(NOT(ISNUMBER('Trades'!G184)),'Trades'!G184&lt;=0)),"Podaj dodatnią cenę lub pozostaw puste",IF(AND('Trades'!H184&lt;&gt;"",OR(NOT(ISNUMBER('Trades'!H184)),'Trades'!H184&lt;=0)),"Podaj dodatnią cenę lub pozostaw puste","")))))))))))))))))))))))))))))))))))</x:f>
      </x:c>
      <x:c r="D184" s="31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b.d.",ROUND(SUMIFS('Exits'!$I$9:$I$608,'Exits'!$B$9:$B$608,'Trades'!A184),8)))</x:f>
      </x:c>
      <x:c r="E184" s="32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b.d.",IF(OR(O184=0,COUNTIFS('Exits'!$B$9:$B$608,'Trades'!A184,'Exits'!$G$9:$G$608,-1)&gt;0),"b.d.",_xlfn.MAXIFS('Exits'!$C$9:$C$608,'Exits'!$B$9:$B$608,'Trades'!A184))))</x:f>
      </x:c>
      <x:c r="F184" s="30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b.d.",IF(AND(O184&gt;0,SUMIFS('Exits'!$J$9:$J$608,'Exits'!$B$9:$B$608,'Trades'!A184)=O184),ROUND(SUMIFS('Exits'!$F$9:$F$608,'Exits'!$B$9:$B$608,'Trades'!A184),2),"b.d.")))</x:f>
      </x:c>
      <x:c r="G184" s="30" t="str">
        <x:f>IF(P184=0,"",IF(K184&lt;&gt;1,"b.d.",IF('Trades'!J184="NET",'Trades'!L184,ROUND(F184-'Trades'!M184-'Trades'!N184+'Trades'!O184,2))))</x:f>
      </x:c>
      <x:c r="H184" s="31" t="str">
        <x:f>IF(P184=0,"",IF(N184=1,G184/'Trades'!P184,"b.d."))</x:f>
      </x:c>
      <x:c r="I184" s="33" t="str">
        <x:f>IF(P184=0,"",IF(K184&lt;&gt;1,"Pozycja niezamknięta",IF(NOT(ISNUMBER('Trades'!P184)),"Brak lub błędne ryzyko: dodatnie, ≤ 1 000 000 000, do 2 miejsc po przecinku.",IF(OR('Trades'!P184&lt;=0,'Trades'!P184&gt;1000000000,ROUND('Trades'!P184,2)&lt;&gt;'Trades'!P184),"Brak lub błędne ryzyko: dodatnie, ≤ 1 000 000 000, do 2 miejsc po przecinku.",IF(AND('Trades'!Q184&lt;&gt;"PRICE",'Trades'!Q184&lt;&gt;"ALL_IN"),"Wybierz PRICE lub ALL_IN",IF('Trades'!Q184&lt;&gt;'Summary'!$K$4,"Wybrano inną podstawę","Zapisane"))))))</x:f>
      </x:c>
      <x:c r="J184" s="33" t="str">
        <x:f>IF(P184=0,"",IF('Summary'!$H$6="Sprawdź daty filtra","Sprawdź daty filtra",IF(L184=1,"Uwzględniona",IF(K184=1,"Poza okresem","Nieuwzględniona"))))</x:f>
      </x:c>
      <x:c r="K184" s="29" t="n">
        <x:f>IF(P184=0,0,IF('Trades'!I184="UNSUPPORTED",4,IF(C184&lt;&gt;"",3,IF('Trades'!I184="OPEN",2,1))))</x:f>
        <x:v>0</x:v>
      </x:c>
      <x:c r="L184" s="29" t="n">
        <x:f>IF(OR(K184&lt;&gt;1,'Summary'!$H$6="Sprawdź daty filtra"),0,IF(AND(OR('Summary'!$B$6="",E184&gt;='Summary'!$B$6),OR('Summary'!$E$6="",E184&lt;'Summary'!$E$6+1)),1,0))</x:f>
        <x:v>0</x:v>
      </x:c>
      <x:c r="M184" s="29" t="n">
        <x:f>IF(AND(L184=1,N184=1,'Trades'!Q184='Summary'!$K$4),1,0)</x:f>
        <x:v>0</x:v>
      </x:c>
      <x:c r="N184" s="29" t="n">
        <x:f>IF(K184&lt;&gt;1,0,IF(NOT(ISNUMBER('Trades'!P184)),0,IF(AND('Trades'!P184&gt;0,'Trades'!P184&lt;=1000000000,ROUND('Trades'!P184,2)='Trades'!P184,OR('Trades'!Q184="PRICE",'Trades'!Q184="ALL_IN")),1,0)))</x:f>
        <x:v>0</x:v>
      </x:c>
      <x:c r="O184" s="29" t="n">
        <x:f>IF(P184=0,0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0,COUNTIFS('Exits'!$B$9:$B$608,'Trades'!A184,'Exits'!$K$9:$K$608,1)))</x:f>
        <x:v>0</x:v>
      </x:c>
      <x:c r="P184" s="29" t="n">
        <x:f>IF(COUNTA('Trades'!A184:I184,'Trades'!K184:T184)=0,0,1)</x:f>
        <x:v>0</x:v>
      </x:c>
    </x:row>
    <x:row r="185" ht="52" customHeight="1">
      <x:c r="A185" s="29" t="str">
        <x:f>IF(P185=0,"",IF('Trades'!A185="","[Trades "&amp;ROW()&amp;"]",'Trades'!A185))</x:f>
      </x:c>
      <x:c r="B185" s="33" t="str">
        <x:f>IF(K185=0,"",CHOOSE(K185,"Zamknięta","Otwarta","Niepełna / błędna","Nieobsługiwana"))</x:f>
      </x:c>
      <x:c r="C185" s="33" t="str">
        <x:f>IF(P185=0,"",IF('Trades'!I185="UNSUPPORTED","Dobieranie / odwrócenia nie są obsługiwane",IF('Trades'!A185="","Podaj ID transakcji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ID: tekst zaczynający się od A–Z, do 64 znaków; bez *, ?, ~, =, &lt; i &gt;. Przykład: T-001.",IF(COUNTIFS('Trades'!$A$9:$A$208,'Trades'!A185)&lt;&gt;1,"ID transakcji się powtarza",IF('Trades'!B185="","Podaj instrument",IF(AND('Trades'!C185&lt;&gt;"LONG",'Trades'!C185&lt;&gt;"SHORT"),"Wybierz LONG lub SHORT",IF(NOT(ISNUMBER('Trades'!D185)),"Podaj prawidłowy czas otwarcia",IF(OR('Trades'!D185&lt;1,'Trades'!D185&gt;2958465),"Podaj prawidłowy czas otwarcia",IF(NOT(ISNUMBER('Trades'!E185)),"Podaj dodatnią początkową ilość",IF(OR('Trades'!E185&lt;=0,'Trades'!E185&gt;1000000,ROUND('Trades'!E185,8)&lt;&gt;'Trades'!E185),"Podaj dodatnią początkową ilość",IF('Trades'!F185="","Podaj jednostkę ilości",IF(AND('Trades'!I185&lt;&gt;"OPEN",'Trades'!I185&lt;&gt;"CLOSED"),"Wybierz OPEN lub CLOSED",IF(AND('Trades'!J185&lt;&gt;"NET",'Trades'!J185&lt;&gt;"GROSS"),"Wybierz NET lub GROSS",IF(COUNTIFS('Exits'!$B$9:$B$608,'Trades'!A185,'Exits'!$G$9:$G$608,-1)&gt;0,"Sprawdź powiązane wyjścia",IF(D185&gt;'Trades'!E185,"Zamknięta ilość przekracza początkową",IF(AND('Trades'!I185="OPEN",D185='Trades'!E185),"OPEN jest sprzeczne z zerową pozostałą ilością",IF('Trades'!I185="OPEN","",IF(O185=0,"Dodaj wyjście w Exits",IF(D185&lt;&gt;'Trades'!E185,"CLOSED wymaga zamknięcia całej ilości",IF(AND('Trades'!J185="NET",NOT(ISNUMBER('Trades'!L185))),"Podaj uzgodnione netto całej pozycji",IF(AND('Trades'!J185="NET",'Trades'!K185&lt;&gt;"YES"),"Potwierdź netto całej pozycji",IF(IF('Trades'!J185="NET",IF('Trades'!M185="",FALSE,IF(NOT(ISNUMBER('Trades'!M185)),TRUE,OR('Trades'!M185&lt;0,'Trades'!M185&gt;1000000000,ROUND('Trades'!M185,2)&lt;&gt;'Trades'!M185))),FALSE),"Kwoty: do 2 miejsc po przecinku; wartość bezwzględna wpisu ≤ 1 000 000 000.",IF(IF('Trades'!J185="NET",IF('Trades'!N185="",FALSE,IF(NOT(ISNUMBER('Trades'!N185)),TRUE,OR('Trades'!N185&lt;0,'Trades'!N185&gt;1000000000,ROUND('Trades'!N185,2)&lt;&gt;'Trades'!N185))),FALSE),"Kwoty: do 2 miejsc po przecinku; wartość bezwzględna wpisu ≤ 1 000 000 000.",IF(IF('Trades'!J185="NET",IF('Trades'!O185="",FALSE,IF(NOT(ISNUMBER('Trades'!O185)),TRUE,OR(ABS('Trades'!O185)&gt;1000000000,ROUND('Trades'!O185,2)&lt;&gt;'Trades'!O185))),FALSE),"Kwoty: do 2 miejsc po przecinku; wartość bezwzględna wpisu ≤ 1 000 000 000.",IF(AND('Trades'!J185="GROSS",NOT(ISNUMBER('Trades'!M185))),"Podaj prowizję, także zero",IF(AND('Trades'!J185="GROSS",'Trades'!M185&lt;0),"Prowizja nie może być ujemna",IF(AND('Trades'!J185="GROSS",NOT(ISNUMBER('Trades'!N185))),"Podaj pozostałe opłaty, także zero",IF(AND('Trades'!J185="GROSS",'Trades'!N185&lt;0),"Opłaty nie mogą być ujemne",IF(AND('Trades'!J185="GROSS",NOT(ISNUMBER('Trades'!O185))),"Podaj finansowanie ze znakiem, także zero",IF(AND('Trades'!J185="GROSS",NOT(ISNUMBER(F185))),"Podaj P&amp;L brutto każdego wyjścia",IF(IF('Trades'!J185="NET",OR(ABS('Trades'!L185)&gt;1000000000,ROUND('Trades'!L185,2)&lt;&gt;'Trades'!L185),FALSE),"Kwoty: do 2 miejsc po przecinku; wartość bezwzględna wpisu ≤ 1 000 000 000.",IF(IF('Trades'!J185="GROSS",OR(ABS('Trades'!M185)&gt;1000000000,ABS('Trades'!N185)&gt;1000000000,ABS('Trades'!O185)&gt;1000000000,ROUND('Trades'!M185,2)&lt;&gt;'Trades'!M185,ROUND('Trades'!N185,2)&lt;&gt;'Trades'!N185,ROUND('Trades'!O185,2)&lt;&gt;'Trades'!O185),FALSE),"Kwoty: do 2 miejsc po przecinku; wartość bezwzględna wpisu ≤ 1 000 000 000.",IF(AND('Trades'!G185&lt;&gt;"",OR(NOT(ISNUMBER('Trades'!G185)),'Trades'!G185&lt;=0)),"Podaj dodatnią cenę lub pozostaw puste",IF(AND('Trades'!H185&lt;&gt;"",OR(NOT(ISNUMBER('Trades'!H185)),'Trades'!H185&lt;=0)),"Podaj dodatnią cenę lub pozostaw puste","")))))))))))))))))))))))))))))))))))</x:f>
      </x:c>
      <x:c r="D185" s="31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b.d.",ROUND(SUMIFS('Exits'!$I$9:$I$608,'Exits'!$B$9:$B$608,'Trades'!A185),8)))</x:f>
      </x:c>
      <x:c r="E185" s="32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b.d.",IF(OR(O185=0,COUNTIFS('Exits'!$B$9:$B$608,'Trades'!A185,'Exits'!$G$9:$G$608,-1)&gt;0),"b.d.",_xlfn.MAXIFS('Exits'!$C$9:$C$608,'Exits'!$B$9:$B$608,'Trades'!A185))))</x:f>
      </x:c>
      <x:c r="F185" s="30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b.d.",IF(AND(O185&gt;0,SUMIFS('Exits'!$J$9:$J$608,'Exits'!$B$9:$B$608,'Trades'!A185)=O185),ROUND(SUMIFS('Exits'!$F$9:$F$608,'Exits'!$B$9:$B$608,'Trades'!A185),2),"b.d.")))</x:f>
      </x:c>
      <x:c r="G185" s="30" t="str">
        <x:f>IF(P185=0,"",IF(K185&lt;&gt;1,"b.d.",IF('Trades'!J185="NET",'Trades'!L185,ROUND(F185-'Trades'!M185-'Trades'!N185+'Trades'!O185,2))))</x:f>
      </x:c>
      <x:c r="H185" s="31" t="str">
        <x:f>IF(P185=0,"",IF(N185=1,G185/'Trades'!P185,"b.d."))</x:f>
      </x:c>
      <x:c r="I185" s="33" t="str">
        <x:f>IF(P185=0,"",IF(K185&lt;&gt;1,"Pozycja niezamknięta",IF(NOT(ISNUMBER('Trades'!P185)),"Brak lub błędne ryzyko: dodatnie, ≤ 1 000 000 000, do 2 miejsc po przecinku.",IF(OR('Trades'!P185&lt;=0,'Trades'!P185&gt;1000000000,ROUND('Trades'!P185,2)&lt;&gt;'Trades'!P185),"Brak lub błędne ryzyko: dodatnie, ≤ 1 000 000 000, do 2 miejsc po przecinku.",IF(AND('Trades'!Q185&lt;&gt;"PRICE",'Trades'!Q185&lt;&gt;"ALL_IN"),"Wybierz PRICE lub ALL_IN",IF('Trades'!Q185&lt;&gt;'Summary'!$K$4,"Wybrano inną podstawę","Zapisane"))))))</x:f>
      </x:c>
      <x:c r="J185" s="33" t="str">
        <x:f>IF(P185=0,"",IF('Summary'!$H$6="Sprawdź daty filtra","Sprawdź daty filtra",IF(L185=1,"Uwzględniona",IF(K185=1,"Poza okresem","Nieuwzględniona"))))</x:f>
      </x:c>
      <x:c r="K185" s="29" t="n">
        <x:f>IF(P185=0,0,IF('Trades'!I185="UNSUPPORTED",4,IF(C185&lt;&gt;"",3,IF('Trades'!I185="OPEN",2,1))))</x:f>
        <x:v>0</x:v>
      </x:c>
      <x:c r="L185" s="29" t="n">
        <x:f>IF(OR(K185&lt;&gt;1,'Summary'!$H$6="Sprawdź daty filtra"),0,IF(AND(OR('Summary'!$B$6="",E185&gt;='Summary'!$B$6),OR('Summary'!$E$6="",E185&lt;'Summary'!$E$6+1)),1,0))</x:f>
        <x:v>0</x:v>
      </x:c>
      <x:c r="M185" s="29" t="n">
        <x:f>IF(AND(L185=1,N185=1,'Trades'!Q185='Summary'!$K$4),1,0)</x:f>
        <x:v>0</x:v>
      </x:c>
      <x:c r="N185" s="29" t="n">
        <x:f>IF(K185&lt;&gt;1,0,IF(NOT(ISNUMBER('Trades'!P185)),0,IF(AND('Trades'!P185&gt;0,'Trades'!P185&lt;=1000000000,ROUND('Trades'!P185,2)='Trades'!P185,OR('Trades'!Q185="PRICE",'Trades'!Q185="ALL_IN")),1,0)))</x:f>
        <x:v>0</x:v>
      </x:c>
      <x:c r="O185" s="29" t="n">
        <x:f>IF(P185=0,0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0,COUNTIFS('Exits'!$B$9:$B$608,'Trades'!A185,'Exits'!$K$9:$K$608,1)))</x:f>
        <x:v>0</x:v>
      </x:c>
      <x:c r="P185" s="29" t="n">
        <x:f>IF(COUNTA('Trades'!A185:I185,'Trades'!K185:T185)=0,0,1)</x:f>
        <x:v>0</x:v>
      </x:c>
    </x:row>
    <x:row r="186" ht="52" customHeight="1">
      <x:c r="A186" s="29" t="str">
        <x:f>IF(P186=0,"",IF('Trades'!A186="","[Trades "&amp;ROW()&amp;"]",'Trades'!A186))</x:f>
      </x:c>
      <x:c r="B186" s="33" t="str">
        <x:f>IF(K186=0,"",CHOOSE(K186,"Zamknięta","Otwarta","Niepełna / błędna","Nieobsługiwana"))</x:f>
      </x:c>
      <x:c r="C186" s="33" t="str">
        <x:f>IF(P186=0,"",IF('Trades'!I186="UNSUPPORTED","Dobieranie / odwrócenia nie są obsługiwane",IF('Trades'!A186="","Podaj ID transakcji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ID: tekst zaczynający się od A–Z, do 64 znaków; bez *, ?, ~, =, &lt; i &gt;. Przykład: T-001.",IF(COUNTIFS('Trades'!$A$9:$A$208,'Trades'!A186)&lt;&gt;1,"ID transakcji się powtarza",IF('Trades'!B186="","Podaj instrument",IF(AND('Trades'!C186&lt;&gt;"LONG",'Trades'!C186&lt;&gt;"SHORT"),"Wybierz LONG lub SHORT",IF(NOT(ISNUMBER('Trades'!D186)),"Podaj prawidłowy czas otwarcia",IF(OR('Trades'!D186&lt;1,'Trades'!D186&gt;2958465),"Podaj prawidłowy czas otwarcia",IF(NOT(ISNUMBER('Trades'!E186)),"Podaj dodatnią początkową ilość",IF(OR('Trades'!E186&lt;=0,'Trades'!E186&gt;1000000,ROUND('Trades'!E186,8)&lt;&gt;'Trades'!E186),"Podaj dodatnią początkową ilość",IF('Trades'!F186="","Podaj jednostkę ilości",IF(AND('Trades'!I186&lt;&gt;"OPEN",'Trades'!I186&lt;&gt;"CLOSED"),"Wybierz OPEN lub CLOSED",IF(AND('Trades'!J186&lt;&gt;"NET",'Trades'!J186&lt;&gt;"GROSS"),"Wybierz NET lub GROSS",IF(COUNTIFS('Exits'!$B$9:$B$608,'Trades'!A186,'Exits'!$G$9:$G$608,-1)&gt;0,"Sprawdź powiązane wyjścia",IF(D186&gt;'Trades'!E186,"Zamknięta ilość przekracza początkową",IF(AND('Trades'!I186="OPEN",D186='Trades'!E186),"OPEN jest sprzeczne z zerową pozostałą ilością",IF('Trades'!I186="OPEN","",IF(O186=0,"Dodaj wyjście w Exits",IF(D186&lt;&gt;'Trades'!E186,"CLOSED wymaga zamknięcia całej ilości",IF(AND('Trades'!J186="NET",NOT(ISNUMBER('Trades'!L186))),"Podaj uzgodnione netto całej pozycji",IF(AND('Trades'!J186="NET",'Trades'!K186&lt;&gt;"YES"),"Potwierdź netto całej pozycji",IF(IF('Trades'!J186="NET",IF('Trades'!M186="",FALSE,IF(NOT(ISNUMBER('Trades'!M186)),TRUE,OR('Trades'!M186&lt;0,'Trades'!M186&gt;1000000000,ROUND('Trades'!M186,2)&lt;&gt;'Trades'!M186))),FALSE),"Kwoty: do 2 miejsc po przecinku; wartość bezwzględna wpisu ≤ 1 000 000 000.",IF(IF('Trades'!J186="NET",IF('Trades'!N186="",FALSE,IF(NOT(ISNUMBER('Trades'!N186)),TRUE,OR('Trades'!N186&lt;0,'Trades'!N186&gt;1000000000,ROUND('Trades'!N186,2)&lt;&gt;'Trades'!N186))),FALSE),"Kwoty: do 2 miejsc po przecinku; wartość bezwzględna wpisu ≤ 1 000 000 000.",IF(IF('Trades'!J186="NET",IF('Trades'!O186="",FALSE,IF(NOT(ISNUMBER('Trades'!O186)),TRUE,OR(ABS('Trades'!O186)&gt;1000000000,ROUND('Trades'!O186,2)&lt;&gt;'Trades'!O186))),FALSE),"Kwoty: do 2 miejsc po przecinku; wartość bezwzględna wpisu ≤ 1 000 000 000.",IF(AND('Trades'!J186="GROSS",NOT(ISNUMBER('Trades'!M186))),"Podaj prowizję, także zero",IF(AND('Trades'!J186="GROSS",'Trades'!M186&lt;0),"Prowizja nie może być ujemna",IF(AND('Trades'!J186="GROSS",NOT(ISNUMBER('Trades'!N186))),"Podaj pozostałe opłaty, także zero",IF(AND('Trades'!J186="GROSS",'Trades'!N186&lt;0),"Opłaty nie mogą być ujemne",IF(AND('Trades'!J186="GROSS",NOT(ISNUMBER('Trades'!O186))),"Podaj finansowanie ze znakiem, także zero",IF(AND('Trades'!J186="GROSS",NOT(ISNUMBER(F186))),"Podaj P&amp;L brutto każdego wyjścia",IF(IF('Trades'!J186="NET",OR(ABS('Trades'!L186)&gt;1000000000,ROUND('Trades'!L186,2)&lt;&gt;'Trades'!L186),FALSE),"Kwoty: do 2 miejsc po przecinku; wartość bezwzględna wpisu ≤ 1 000 000 000.",IF(IF('Trades'!J186="GROSS",OR(ABS('Trades'!M186)&gt;1000000000,ABS('Trades'!N186)&gt;1000000000,ABS('Trades'!O186)&gt;1000000000,ROUND('Trades'!M186,2)&lt;&gt;'Trades'!M186,ROUND('Trades'!N186,2)&lt;&gt;'Trades'!N186,ROUND('Trades'!O186,2)&lt;&gt;'Trades'!O186),FALSE),"Kwoty: do 2 miejsc po przecinku; wartość bezwzględna wpisu ≤ 1 000 000 000.",IF(AND('Trades'!G186&lt;&gt;"",OR(NOT(ISNUMBER('Trades'!G186)),'Trades'!G186&lt;=0)),"Podaj dodatnią cenę lub pozostaw puste",IF(AND('Trades'!H186&lt;&gt;"",OR(NOT(ISNUMBER('Trades'!H186)),'Trades'!H186&lt;=0)),"Podaj dodatnią cenę lub pozostaw puste","")))))))))))))))))))))))))))))))))))</x:f>
      </x:c>
      <x:c r="D186" s="31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b.d.",ROUND(SUMIFS('Exits'!$I$9:$I$608,'Exits'!$B$9:$B$608,'Trades'!A186),8)))</x:f>
      </x:c>
      <x:c r="E186" s="32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b.d.",IF(OR(O186=0,COUNTIFS('Exits'!$B$9:$B$608,'Trades'!A186,'Exits'!$G$9:$G$608,-1)&gt;0),"b.d.",_xlfn.MAXIFS('Exits'!$C$9:$C$608,'Exits'!$B$9:$B$608,'Trades'!A186))))</x:f>
      </x:c>
      <x:c r="F186" s="30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b.d.",IF(AND(O186&gt;0,SUMIFS('Exits'!$J$9:$J$608,'Exits'!$B$9:$B$608,'Trades'!A186)=O186),ROUND(SUMIFS('Exits'!$F$9:$F$608,'Exits'!$B$9:$B$608,'Trades'!A186),2),"b.d.")))</x:f>
      </x:c>
      <x:c r="G186" s="30" t="str">
        <x:f>IF(P186=0,"",IF(K186&lt;&gt;1,"b.d.",IF('Trades'!J186="NET",'Trades'!L186,ROUND(F186-'Trades'!M186-'Trades'!N186+'Trades'!O186,2))))</x:f>
      </x:c>
      <x:c r="H186" s="31" t="str">
        <x:f>IF(P186=0,"",IF(N186=1,G186/'Trades'!P186,"b.d."))</x:f>
      </x:c>
      <x:c r="I186" s="33" t="str">
        <x:f>IF(P186=0,"",IF(K186&lt;&gt;1,"Pozycja niezamknięta",IF(NOT(ISNUMBER('Trades'!P186)),"Brak lub błędne ryzyko: dodatnie, ≤ 1 000 000 000, do 2 miejsc po przecinku.",IF(OR('Trades'!P186&lt;=0,'Trades'!P186&gt;1000000000,ROUND('Trades'!P186,2)&lt;&gt;'Trades'!P186),"Brak lub błędne ryzyko: dodatnie, ≤ 1 000 000 000, do 2 miejsc po przecinku.",IF(AND('Trades'!Q186&lt;&gt;"PRICE",'Trades'!Q186&lt;&gt;"ALL_IN"),"Wybierz PRICE lub ALL_IN",IF('Trades'!Q186&lt;&gt;'Summary'!$K$4,"Wybrano inną podstawę","Zapisane"))))))</x:f>
      </x:c>
      <x:c r="J186" s="33" t="str">
        <x:f>IF(P186=0,"",IF('Summary'!$H$6="Sprawdź daty filtra","Sprawdź daty filtra",IF(L186=1,"Uwzględniona",IF(K186=1,"Poza okresem","Nieuwzględniona"))))</x:f>
      </x:c>
      <x:c r="K186" s="29" t="n">
        <x:f>IF(P186=0,0,IF('Trades'!I186="UNSUPPORTED",4,IF(C186&lt;&gt;"",3,IF('Trades'!I186="OPEN",2,1))))</x:f>
        <x:v>0</x:v>
      </x:c>
      <x:c r="L186" s="29" t="n">
        <x:f>IF(OR(K186&lt;&gt;1,'Summary'!$H$6="Sprawdź daty filtra"),0,IF(AND(OR('Summary'!$B$6="",E186&gt;='Summary'!$B$6),OR('Summary'!$E$6="",E186&lt;'Summary'!$E$6+1)),1,0))</x:f>
        <x:v>0</x:v>
      </x:c>
      <x:c r="M186" s="29" t="n">
        <x:f>IF(AND(L186=1,N186=1,'Trades'!Q186='Summary'!$K$4),1,0)</x:f>
        <x:v>0</x:v>
      </x:c>
      <x:c r="N186" s="29" t="n">
        <x:f>IF(K186&lt;&gt;1,0,IF(NOT(ISNUMBER('Trades'!P186)),0,IF(AND('Trades'!P186&gt;0,'Trades'!P186&lt;=1000000000,ROUND('Trades'!P186,2)='Trades'!P186,OR('Trades'!Q186="PRICE",'Trades'!Q186="ALL_IN")),1,0)))</x:f>
        <x:v>0</x:v>
      </x:c>
      <x:c r="O186" s="29" t="n">
        <x:f>IF(P186=0,0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0,COUNTIFS('Exits'!$B$9:$B$608,'Trades'!A186,'Exits'!$K$9:$K$608,1)))</x:f>
        <x:v>0</x:v>
      </x:c>
      <x:c r="P186" s="29" t="n">
        <x:f>IF(COUNTA('Trades'!A186:I186,'Trades'!K186:T186)=0,0,1)</x:f>
        <x:v>0</x:v>
      </x:c>
    </x:row>
    <x:row r="187" ht="52" customHeight="1">
      <x:c r="A187" s="29" t="str">
        <x:f>IF(P187=0,"",IF('Trades'!A187="","[Trades "&amp;ROW()&amp;"]",'Trades'!A187))</x:f>
      </x:c>
      <x:c r="B187" s="33" t="str">
        <x:f>IF(K187=0,"",CHOOSE(K187,"Zamknięta","Otwarta","Niepełna / błędna","Nieobsługiwana"))</x:f>
      </x:c>
      <x:c r="C187" s="33" t="str">
        <x:f>IF(P187=0,"",IF('Trades'!I187="UNSUPPORTED","Dobieranie / odwrócenia nie są obsługiwane",IF('Trades'!A187="","Podaj ID transakcji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ID: tekst zaczynający się od A–Z, do 64 znaków; bez *, ?, ~, =, &lt; i &gt;. Przykład: T-001.",IF(COUNTIFS('Trades'!$A$9:$A$208,'Trades'!A187)&lt;&gt;1,"ID transakcji się powtarza",IF('Trades'!B187="","Podaj instrument",IF(AND('Trades'!C187&lt;&gt;"LONG",'Trades'!C187&lt;&gt;"SHORT"),"Wybierz LONG lub SHORT",IF(NOT(ISNUMBER('Trades'!D187)),"Podaj prawidłowy czas otwarcia",IF(OR('Trades'!D187&lt;1,'Trades'!D187&gt;2958465),"Podaj prawidłowy czas otwarcia",IF(NOT(ISNUMBER('Trades'!E187)),"Podaj dodatnią początkową ilość",IF(OR('Trades'!E187&lt;=0,'Trades'!E187&gt;1000000,ROUND('Trades'!E187,8)&lt;&gt;'Trades'!E187),"Podaj dodatnią początkową ilość",IF('Trades'!F187="","Podaj jednostkę ilości",IF(AND('Trades'!I187&lt;&gt;"OPEN",'Trades'!I187&lt;&gt;"CLOSED"),"Wybierz OPEN lub CLOSED",IF(AND('Trades'!J187&lt;&gt;"NET",'Trades'!J187&lt;&gt;"GROSS"),"Wybierz NET lub GROSS",IF(COUNTIFS('Exits'!$B$9:$B$608,'Trades'!A187,'Exits'!$G$9:$G$608,-1)&gt;0,"Sprawdź powiązane wyjścia",IF(D187&gt;'Trades'!E187,"Zamknięta ilość przekracza początkową",IF(AND('Trades'!I187="OPEN",D187='Trades'!E187),"OPEN jest sprzeczne z zerową pozostałą ilością",IF('Trades'!I187="OPEN","",IF(O187=0,"Dodaj wyjście w Exits",IF(D187&lt;&gt;'Trades'!E187,"CLOSED wymaga zamknięcia całej ilości",IF(AND('Trades'!J187="NET",NOT(ISNUMBER('Trades'!L187))),"Podaj uzgodnione netto całej pozycji",IF(AND('Trades'!J187="NET",'Trades'!K187&lt;&gt;"YES"),"Potwierdź netto całej pozycji",IF(IF('Trades'!J187="NET",IF('Trades'!M187="",FALSE,IF(NOT(ISNUMBER('Trades'!M187)),TRUE,OR('Trades'!M187&lt;0,'Trades'!M187&gt;1000000000,ROUND('Trades'!M187,2)&lt;&gt;'Trades'!M187))),FALSE),"Kwoty: do 2 miejsc po przecinku; wartość bezwzględna wpisu ≤ 1 000 000 000.",IF(IF('Trades'!J187="NET",IF('Trades'!N187="",FALSE,IF(NOT(ISNUMBER('Trades'!N187)),TRUE,OR('Trades'!N187&lt;0,'Trades'!N187&gt;1000000000,ROUND('Trades'!N187,2)&lt;&gt;'Trades'!N187))),FALSE),"Kwoty: do 2 miejsc po przecinku; wartość bezwzględna wpisu ≤ 1 000 000 000.",IF(IF('Trades'!J187="NET",IF('Trades'!O187="",FALSE,IF(NOT(ISNUMBER('Trades'!O187)),TRUE,OR(ABS('Trades'!O187)&gt;1000000000,ROUND('Trades'!O187,2)&lt;&gt;'Trades'!O187))),FALSE),"Kwoty: do 2 miejsc po przecinku; wartość bezwzględna wpisu ≤ 1 000 000 000.",IF(AND('Trades'!J187="GROSS",NOT(ISNUMBER('Trades'!M187))),"Podaj prowizję, także zero",IF(AND('Trades'!J187="GROSS",'Trades'!M187&lt;0),"Prowizja nie może być ujemna",IF(AND('Trades'!J187="GROSS",NOT(ISNUMBER('Trades'!N187))),"Podaj pozostałe opłaty, także zero",IF(AND('Trades'!J187="GROSS",'Trades'!N187&lt;0),"Opłaty nie mogą być ujemne",IF(AND('Trades'!J187="GROSS",NOT(ISNUMBER('Trades'!O187))),"Podaj finansowanie ze znakiem, także zero",IF(AND('Trades'!J187="GROSS",NOT(ISNUMBER(F187))),"Podaj P&amp;L brutto każdego wyjścia",IF(IF('Trades'!J187="NET",OR(ABS('Trades'!L187)&gt;1000000000,ROUND('Trades'!L187,2)&lt;&gt;'Trades'!L187),FALSE),"Kwoty: do 2 miejsc po przecinku; wartość bezwzględna wpisu ≤ 1 000 000 000.",IF(IF('Trades'!J187="GROSS",OR(ABS('Trades'!M187)&gt;1000000000,ABS('Trades'!N187)&gt;1000000000,ABS('Trades'!O187)&gt;1000000000,ROUND('Trades'!M187,2)&lt;&gt;'Trades'!M187,ROUND('Trades'!N187,2)&lt;&gt;'Trades'!N187,ROUND('Trades'!O187,2)&lt;&gt;'Trades'!O187),FALSE),"Kwoty: do 2 miejsc po przecinku; wartość bezwzględna wpisu ≤ 1 000 000 000.",IF(AND('Trades'!G187&lt;&gt;"",OR(NOT(ISNUMBER('Trades'!G187)),'Trades'!G187&lt;=0)),"Podaj dodatnią cenę lub pozostaw puste",IF(AND('Trades'!H187&lt;&gt;"",OR(NOT(ISNUMBER('Trades'!H187)),'Trades'!H187&lt;=0)),"Podaj dodatnią cenę lub pozostaw puste","")))))))))))))))))))))))))))))))))))</x:f>
      </x:c>
      <x:c r="D187" s="31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b.d.",ROUND(SUMIFS('Exits'!$I$9:$I$608,'Exits'!$B$9:$B$608,'Trades'!A187),8)))</x:f>
      </x:c>
      <x:c r="E187" s="32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b.d.",IF(OR(O187=0,COUNTIFS('Exits'!$B$9:$B$608,'Trades'!A187,'Exits'!$G$9:$G$608,-1)&gt;0),"b.d.",_xlfn.MAXIFS('Exits'!$C$9:$C$608,'Exits'!$B$9:$B$608,'Trades'!A187))))</x:f>
      </x:c>
      <x:c r="F187" s="30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b.d.",IF(AND(O187&gt;0,SUMIFS('Exits'!$J$9:$J$608,'Exits'!$B$9:$B$608,'Trades'!A187)=O187),ROUND(SUMIFS('Exits'!$F$9:$F$608,'Exits'!$B$9:$B$608,'Trades'!A187),2),"b.d.")))</x:f>
      </x:c>
      <x:c r="G187" s="30" t="str">
        <x:f>IF(P187=0,"",IF(K187&lt;&gt;1,"b.d.",IF('Trades'!J187="NET",'Trades'!L187,ROUND(F187-'Trades'!M187-'Trades'!N187+'Trades'!O187,2))))</x:f>
      </x:c>
      <x:c r="H187" s="31" t="str">
        <x:f>IF(P187=0,"",IF(N187=1,G187/'Trades'!P187,"b.d."))</x:f>
      </x:c>
      <x:c r="I187" s="33" t="str">
        <x:f>IF(P187=0,"",IF(K187&lt;&gt;1,"Pozycja niezamknięta",IF(NOT(ISNUMBER('Trades'!P187)),"Brak lub błędne ryzyko: dodatnie, ≤ 1 000 000 000, do 2 miejsc po przecinku.",IF(OR('Trades'!P187&lt;=0,'Trades'!P187&gt;1000000000,ROUND('Trades'!P187,2)&lt;&gt;'Trades'!P187),"Brak lub błędne ryzyko: dodatnie, ≤ 1 000 000 000, do 2 miejsc po przecinku.",IF(AND('Trades'!Q187&lt;&gt;"PRICE",'Trades'!Q187&lt;&gt;"ALL_IN"),"Wybierz PRICE lub ALL_IN",IF('Trades'!Q187&lt;&gt;'Summary'!$K$4,"Wybrano inną podstawę","Zapisane"))))))</x:f>
      </x:c>
      <x:c r="J187" s="33" t="str">
        <x:f>IF(P187=0,"",IF('Summary'!$H$6="Sprawdź daty filtra","Sprawdź daty filtra",IF(L187=1,"Uwzględniona",IF(K187=1,"Poza okresem","Nieuwzględniona"))))</x:f>
      </x:c>
      <x:c r="K187" s="29" t="n">
        <x:f>IF(P187=0,0,IF('Trades'!I187="UNSUPPORTED",4,IF(C187&lt;&gt;"",3,IF('Trades'!I187="OPEN",2,1))))</x:f>
        <x:v>0</x:v>
      </x:c>
      <x:c r="L187" s="29" t="n">
        <x:f>IF(OR(K187&lt;&gt;1,'Summary'!$H$6="Sprawdź daty filtra"),0,IF(AND(OR('Summary'!$B$6="",E187&gt;='Summary'!$B$6),OR('Summary'!$E$6="",E187&lt;'Summary'!$E$6+1)),1,0))</x:f>
        <x:v>0</x:v>
      </x:c>
      <x:c r="M187" s="29" t="n">
        <x:f>IF(AND(L187=1,N187=1,'Trades'!Q187='Summary'!$K$4),1,0)</x:f>
        <x:v>0</x:v>
      </x:c>
      <x:c r="N187" s="29" t="n">
        <x:f>IF(K187&lt;&gt;1,0,IF(NOT(ISNUMBER('Trades'!P187)),0,IF(AND('Trades'!P187&gt;0,'Trades'!P187&lt;=1000000000,ROUND('Trades'!P187,2)='Trades'!P187,OR('Trades'!Q187="PRICE",'Trades'!Q187="ALL_IN")),1,0)))</x:f>
        <x:v>0</x:v>
      </x:c>
      <x:c r="O187" s="29" t="n">
        <x:f>IF(P187=0,0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0,COUNTIFS('Exits'!$B$9:$B$608,'Trades'!A187,'Exits'!$K$9:$K$608,1)))</x:f>
        <x:v>0</x:v>
      </x:c>
      <x:c r="P187" s="29" t="n">
        <x:f>IF(COUNTA('Trades'!A187:I187,'Trades'!K187:T187)=0,0,1)</x:f>
        <x:v>0</x:v>
      </x:c>
    </x:row>
    <x:row r="188" ht="52" customHeight="1">
      <x:c r="A188" s="29" t="str">
        <x:f>IF(P188=0,"",IF('Trades'!A188="","[Trades "&amp;ROW()&amp;"]",'Trades'!A188))</x:f>
      </x:c>
      <x:c r="B188" s="33" t="str">
        <x:f>IF(K188=0,"",CHOOSE(K188,"Zamknięta","Otwarta","Niepełna / błędna","Nieobsługiwana"))</x:f>
      </x:c>
      <x:c r="C188" s="33" t="str">
        <x:f>IF(P188=0,"",IF('Trades'!I188="UNSUPPORTED","Dobieranie / odwrócenia nie są obsługiwane",IF('Trades'!A188="","Podaj ID transakcji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ID: tekst zaczynający się od A–Z, do 64 znaków; bez *, ?, ~, =, &lt; i &gt;. Przykład: T-001.",IF(COUNTIFS('Trades'!$A$9:$A$208,'Trades'!A188)&lt;&gt;1,"ID transakcji się powtarza",IF('Trades'!B188="","Podaj instrument",IF(AND('Trades'!C188&lt;&gt;"LONG",'Trades'!C188&lt;&gt;"SHORT"),"Wybierz LONG lub SHORT",IF(NOT(ISNUMBER('Trades'!D188)),"Podaj prawidłowy czas otwarcia",IF(OR('Trades'!D188&lt;1,'Trades'!D188&gt;2958465),"Podaj prawidłowy czas otwarcia",IF(NOT(ISNUMBER('Trades'!E188)),"Podaj dodatnią początkową ilość",IF(OR('Trades'!E188&lt;=0,'Trades'!E188&gt;1000000,ROUND('Trades'!E188,8)&lt;&gt;'Trades'!E188),"Podaj dodatnią początkową ilość",IF('Trades'!F188="","Podaj jednostkę ilości",IF(AND('Trades'!I188&lt;&gt;"OPEN",'Trades'!I188&lt;&gt;"CLOSED"),"Wybierz OPEN lub CLOSED",IF(AND('Trades'!J188&lt;&gt;"NET",'Trades'!J188&lt;&gt;"GROSS"),"Wybierz NET lub GROSS",IF(COUNTIFS('Exits'!$B$9:$B$608,'Trades'!A188,'Exits'!$G$9:$G$608,-1)&gt;0,"Sprawdź powiązane wyjścia",IF(D188&gt;'Trades'!E188,"Zamknięta ilość przekracza początkową",IF(AND('Trades'!I188="OPEN",D188='Trades'!E188),"OPEN jest sprzeczne z zerową pozostałą ilością",IF('Trades'!I188="OPEN","",IF(O188=0,"Dodaj wyjście w Exits",IF(D188&lt;&gt;'Trades'!E188,"CLOSED wymaga zamknięcia całej ilości",IF(AND('Trades'!J188="NET",NOT(ISNUMBER('Trades'!L188))),"Podaj uzgodnione netto całej pozycji",IF(AND('Trades'!J188="NET",'Trades'!K188&lt;&gt;"YES"),"Potwierdź netto całej pozycji",IF(IF('Trades'!J188="NET",IF('Trades'!M188="",FALSE,IF(NOT(ISNUMBER('Trades'!M188)),TRUE,OR('Trades'!M188&lt;0,'Trades'!M188&gt;1000000000,ROUND('Trades'!M188,2)&lt;&gt;'Trades'!M188))),FALSE),"Kwoty: do 2 miejsc po przecinku; wartość bezwzględna wpisu ≤ 1 000 000 000.",IF(IF('Trades'!J188="NET",IF('Trades'!N188="",FALSE,IF(NOT(ISNUMBER('Trades'!N188)),TRUE,OR('Trades'!N188&lt;0,'Trades'!N188&gt;1000000000,ROUND('Trades'!N188,2)&lt;&gt;'Trades'!N188))),FALSE),"Kwoty: do 2 miejsc po przecinku; wartość bezwzględna wpisu ≤ 1 000 000 000.",IF(IF('Trades'!J188="NET",IF('Trades'!O188="",FALSE,IF(NOT(ISNUMBER('Trades'!O188)),TRUE,OR(ABS('Trades'!O188)&gt;1000000000,ROUND('Trades'!O188,2)&lt;&gt;'Trades'!O188))),FALSE),"Kwoty: do 2 miejsc po przecinku; wartość bezwzględna wpisu ≤ 1 000 000 000.",IF(AND('Trades'!J188="GROSS",NOT(ISNUMBER('Trades'!M188))),"Podaj prowizję, także zero",IF(AND('Trades'!J188="GROSS",'Trades'!M188&lt;0),"Prowizja nie może być ujemna",IF(AND('Trades'!J188="GROSS",NOT(ISNUMBER('Trades'!N188))),"Podaj pozostałe opłaty, także zero",IF(AND('Trades'!J188="GROSS",'Trades'!N188&lt;0),"Opłaty nie mogą być ujemne",IF(AND('Trades'!J188="GROSS",NOT(ISNUMBER('Trades'!O188))),"Podaj finansowanie ze znakiem, także zero",IF(AND('Trades'!J188="GROSS",NOT(ISNUMBER(F188))),"Podaj P&amp;L brutto każdego wyjścia",IF(IF('Trades'!J188="NET",OR(ABS('Trades'!L188)&gt;1000000000,ROUND('Trades'!L188,2)&lt;&gt;'Trades'!L188),FALSE),"Kwoty: do 2 miejsc po przecinku; wartość bezwzględna wpisu ≤ 1 000 000 000.",IF(IF('Trades'!J188="GROSS",OR(ABS('Trades'!M188)&gt;1000000000,ABS('Trades'!N188)&gt;1000000000,ABS('Trades'!O188)&gt;1000000000,ROUND('Trades'!M188,2)&lt;&gt;'Trades'!M188,ROUND('Trades'!N188,2)&lt;&gt;'Trades'!N188,ROUND('Trades'!O188,2)&lt;&gt;'Trades'!O188),FALSE),"Kwoty: do 2 miejsc po przecinku; wartość bezwzględna wpisu ≤ 1 000 000 000.",IF(AND('Trades'!G188&lt;&gt;"",OR(NOT(ISNUMBER('Trades'!G188)),'Trades'!G188&lt;=0)),"Podaj dodatnią cenę lub pozostaw puste",IF(AND('Trades'!H188&lt;&gt;"",OR(NOT(ISNUMBER('Trades'!H188)),'Trades'!H188&lt;=0)),"Podaj dodatnią cenę lub pozostaw puste","")))))))))))))))))))))))))))))))))))</x:f>
      </x:c>
      <x:c r="D188" s="31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b.d.",ROUND(SUMIFS('Exits'!$I$9:$I$608,'Exits'!$B$9:$B$608,'Trades'!A188),8)))</x:f>
      </x:c>
      <x:c r="E188" s="32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b.d.",IF(OR(O188=0,COUNTIFS('Exits'!$B$9:$B$608,'Trades'!A188,'Exits'!$G$9:$G$608,-1)&gt;0),"b.d.",_xlfn.MAXIFS('Exits'!$C$9:$C$608,'Exits'!$B$9:$B$608,'Trades'!A188))))</x:f>
      </x:c>
      <x:c r="F188" s="30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b.d.",IF(AND(O188&gt;0,SUMIFS('Exits'!$J$9:$J$608,'Exits'!$B$9:$B$608,'Trades'!A188)=O188),ROUND(SUMIFS('Exits'!$F$9:$F$608,'Exits'!$B$9:$B$608,'Trades'!A188),2),"b.d.")))</x:f>
      </x:c>
      <x:c r="G188" s="30" t="str">
        <x:f>IF(P188=0,"",IF(K188&lt;&gt;1,"b.d.",IF('Trades'!J188="NET",'Trades'!L188,ROUND(F188-'Trades'!M188-'Trades'!N188+'Trades'!O188,2))))</x:f>
      </x:c>
      <x:c r="H188" s="31" t="str">
        <x:f>IF(P188=0,"",IF(N188=1,G188/'Trades'!P188,"b.d."))</x:f>
      </x:c>
      <x:c r="I188" s="33" t="str">
        <x:f>IF(P188=0,"",IF(K188&lt;&gt;1,"Pozycja niezamknięta",IF(NOT(ISNUMBER('Trades'!P188)),"Brak lub błędne ryzyko: dodatnie, ≤ 1 000 000 000, do 2 miejsc po przecinku.",IF(OR('Trades'!P188&lt;=0,'Trades'!P188&gt;1000000000,ROUND('Trades'!P188,2)&lt;&gt;'Trades'!P188),"Brak lub błędne ryzyko: dodatnie, ≤ 1 000 000 000, do 2 miejsc po przecinku.",IF(AND('Trades'!Q188&lt;&gt;"PRICE",'Trades'!Q188&lt;&gt;"ALL_IN"),"Wybierz PRICE lub ALL_IN",IF('Trades'!Q188&lt;&gt;'Summary'!$K$4,"Wybrano inną podstawę","Zapisane"))))))</x:f>
      </x:c>
      <x:c r="J188" s="33" t="str">
        <x:f>IF(P188=0,"",IF('Summary'!$H$6="Sprawdź daty filtra","Sprawdź daty filtra",IF(L188=1,"Uwzględniona",IF(K188=1,"Poza okresem","Nieuwzględniona"))))</x:f>
      </x:c>
      <x:c r="K188" s="29" t="n">
        <x:f>IF(P188=0,0,IF('Trades'!I188="UNSUPPORTED",4,IF(C188&lt;&gt;"",3,IF('Trades'!I188="OPEN",2,1))))</x:f>
        <x:v>0</x:v>
      </x:c>
      <x:c r="L188" s="29" t="n">
        <x:f>IF(OR(K188&lt;&gt;1,'Summary'!$H$6="Sprawdź daty filtra"),0,IF(AND(OR('Summary'!$B$6="",E188&gt;='Summary'!$B$6),OR('Summary'!$E$6="",E188&lt;'Summary'!$E$6+1)),1,0))</x:f>
        <x:v>0</x:v>
      </x:c>
      <x:c r="M188" s="29" t="n">
        <x:f>IF(AND(L188=1,N188=1,'Trades'!Q188='Summary'!$K$4),1,0)</x:f>
        <x:v>0</x:v>
      </x:c>
      <x:c r="N188" s="29" t="n">
        <x:f>IF(K188&lt;&gt;1,0,IF(NOT(ISNUMBER('Trades'!P188)),0,IF(AND('Trades'!P188&gt;0,'Trades'!P188&lt;=1000000000,ROUND('Trades'!P188,2)='Trades'!P188,OR('Trades'!Q188="PRICE",'Trades'!Q188="ALL_IN")),1,0)))</x:f>
        <x:v>0</x:v>
      </x:c>
      <x:c r="O188" s="29" t="n">
        <x:f>IF(P188=0,0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0,COUNTIFS('Exits'!$B$9:$B$608,'Trades'!A188,'Exits'!$K$9:$K$608,1)))</x:f>
        <x:v>0</x:v>
      </x:c>
      <x:c r="P188" s="29" t="n">
        <x:f>IF(COUNTA('Trades'!A188:I188,'Trades'!K188:T188)=0,0,1)</x:f>
        <x:v>0</x:v>
      </x:c>
    </x:row>
    <x:row r="189" ht="52" customHeight="1">
      <x:c r="A189" s="29" t="str">
        <x:f>IF(P189=0,"",IF('Trades'!A189="","[Trades "&amp;ROW()&amp;"]",'Trades'!A189))</x:f>
      </x:c>
      <x:c r="B189" s="33" t="str">
        <x:f>IF(K189=0,"",CHOOSE(K189,"Zamknięta","Otwarta","Niepełna / błędna","Nieobsługiwana"))</x:f>
      </x:c>
      <x:c r="C189" s="33" t="str">
        <x:f>IF(P189=0,"",IF('Trades'!I189="UNSUPPORTED","Dobieranie / odwrócenia nie są obsługiwane",IF('Trades'!A189="","Podaj ID transakcji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ID: tekst zaczynający się od A–Z, do 64 znaków; bez *, ?, ~, =, &lt; i &gt;. Przykład: T-001.",IF(COUNTIFS('Trades'!$A$9:$A$208,'Trades'!A189)&lt;&gt;1,"ID transakcji się powtarza",IF('Trades'!B189="","Podaj instrument",IF(AND('Trades'!C189&lt;&gt;"LONG",'Trades'!C189&lt;&gt;"SHORT"),"Wybierz LONG lub SHORT",IF(NOT(ISNUMBER('Trades'!D189)),"Podaj prawidłowy czas otwarcia",IF(OR('Trades'!D189&lt;1,'Trades'!D189&gt;2958465),"Podaj prawidłowy czas otwarcia",IF(NOT(ISNUMBER('Trades'!E189)),"Podaj dodatnią początkową ilość",IF(OR('Trades'!E189&lt;=0,'Trades'!E189&gt;1000000,ROUND('Trades'!E189,8)&lt;&gt;'Trades'!E189),"Podaj dodatnią początkową ilość",IF('Trades'!F189="","Podaj jednostkę ilości",IF(AND('Trades'!I189&lt;&gt;"OPEN",'Trades'!I189&lt;&gt;"CLOSED"),"Wybierz OPEN lub CLOSED",IF(AND('Trades'!J189&lt;&gt;"NET",'Trades'!J189&lt;&gt;"GROSS"),"Wybierz NET lub GROSS",IF(COUNTIFS('Exits'!$B$9:$B$608,'Trades'!A189,'Exits'!$G$9:$G$608,-1)&gt;0,"Sprawdź powiązane wyjścia",IF(D189&gt;'Trades'!E189,"Zamknięta ilość przekracza początkową",IF(AND('Trades'!I189="OPEN",D189='Trades'!E189),"OPEN jest sprzeczne z zerową pozostałą ilością",IF('Trades'!I189="OPEN","",IF(O189=0,"Dodaj wyjście w Exits",IF(D189&lt;&gt;'Trades'!E189,"CLOSED wymaga zamknięcia całej ilości",IF(AND('Trades'!J189="NET",NOT(ISNUMBER('Trades'!L189))),"Podaj uzgodnione netto całej pozycji",IF(AND('Trades'!J189="NET",'Trades'!K189&lt;&gt;"YES"),"Potwierdź netto całej pozycji",IF(IF('Trades'!J189="NET",IF('Trades'!M189="",FALSE,IF(NOT(ISNUMBER('Trades'!M189)),TRUE,OR('Trades'!M189&lt;0,'Trades'!M189&gt;1000000000,ROUND('Trades'!M189,2)&lt;&gt;'Trades'!M189))),FALSE),"Kwoty: do 2 miejsc po przecinku; wartość bezwzględna wpisu ≤ 1 000 000 000.",IF(IF('Trades'!J189="NET",IF('Trades'!N189="",FALSE,IF(NOT(ISNUMBER('Trades'!N189)),TRUE,OR('Trades'!N189&lt;0,'Trades'!N189&gt;1000000000,ROUND('Trades'!N189,2)&lt;&gt;'Trades'!N189))),FALSE),"Kwoty: do 2 miejsc po przecinku; wartość bezwzględna wpisu ≤ 1 000 000 000.",IF(IF('Trades'!J189="NET",IF('Trades'!O189="",FALSE,IF(NOT(ISNUMBER('Trades'!O189)),TRUE,OR(ABS('Trades'!O189)&gt;1000000000,ROUND('Trades'!O189,2)&lt;&gt;'Trades'!O189))),FALSE),"Kwoty: do 2 miejsc po przecinku; wartość bezwzględna wpisu ≤ 1 000 000 000.",IF(AND('Trades'!J189="GROSS",NOT(ISNUMBER('Trades'!M189))),"Podaj prowizję, także zero",IF(AND('Trades'!J189="GROSS",'Trades'!M189&lt;0),"Prowizja nie może być ujemna",IF(AND('Trades'!J189="GROSS",NOT(ISNUMBER('Trades'!N189))),"Podaj pozostałe opłaty, także zero",IF(AND('Trades'!J189="GROSS",'Trades'!N189&lt;0),"Opłaty nie mogą być ujemne",IF(AND('Trades'!J189="GROSS",NOT(ISNUMBER('Trades'!O189))),"Podaj finansowanie ze znakiem, także zero",IF(AND('Trades'!J189="GROSS",NOT(ISNUMBER(F189))),"Podaj P&amp;L brutto każdego wyjścia",IF(IF('Trades'!J189="NET",OR(ABS('Trades'!L189)&gt;1000000000,ROUND('Trades'!L189,2)&lt;&gt;'Trades'!L189),FALSE),"Kwoty: do 2 miejsc po przecinku; wartość bezwzględna wpisu ≤ 1 000 000 000.",IF(IF('Trades'!J189="GROSS",OR(ABS('Trades'!M189)&gt;1000000000,ABS('Trades'!N189)&gt;1000000000,ABS('Trades'!O189)&gt;1000000000,ROUND('Trades'!M189,2)&lt;&gt;'Trades'!M189,ROUND('Trades'!N189,2)&lt;&gt;'Trades'!N189,ROUND('Trades'!O189,2)&lt;&gt;'Trades'!O189),FALSE),"Kwoty: do 2 miejsc po przecinku; wartość bezwzględna wpisu ≤ 1 000 000 000.",IF(AND('Trades'!G189&lt;&gt;"",OR(NOT(ISNUMBER('Trades'!G189)),'Trades'!G189&lt;=0)),"Podaj dodatnią cenę lub pozostaw puste",IF(AND('Trades'!H189&lt;&gt;"",OR(NOT(ISNUMBER('Trades'!H189)),'Trades'!H189&lt;=0)),"Podaj dodatnią cenę lub pozostaw puste","")))))))))))))))))))))))))))))))))))</x:f>
      </x:c>
      <x:c r="D189" s="31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b.d.",ROUND(SUMIFS('Exits'!$I$9:$I$608,'Exits'!$B$9:$B$608,'Trades'!A189),8)))</x:f>
      </x:c>
      <x:c r="E189" s="32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b.d.",IF(OR(O189=0,COUNTIFS('Exits'!$B$9:$B$608,'Trades'!A189,'Exits'!$G$9:$G$608,-1)&gt;0),"b.d.",_xlfn.MAXIFS('Exits'!$C$9:$C$608,'Exits'!$B$9:$B$608,'Trades'!A189))))</x:f>
      </x:c>
      <x:c r="F189" s="30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b.d.",IF(AND(O189&gt;0,SUMIFS('Exits'!$J$9:$J$608,'Exits'!$B$9:$B$608,'Trades'!A189)=O189),ROUND(SUMIFS('Exits'!$F$9:$F$608,'Exits'!$B$9:$B$608,'Trades'!A189),2),"b.d.")))</x:f>
      </x:c>
      <x:c r="G189" s="30" t="str">
        <x:f>IF(P189=0,"",IF(K189&lt;&gt;1,"b.d.",IF('Trades'!J189="NET",'Trades'!L189,ROUND(F189-'Trades'!M189-'Trades'!N189+'Trades'!O189,2))))</x:f>
      </x:c>
      <x:c r="H189" s="31" t="str">
        <x:f>IF(P189=0,"",IF(N189=1,G189/'Trades'!P189,"b.d."))</x:f>
      </x:c>
      <x:c r="I189" s="33" t="str">
        <x:f>IF(P189=0,"",IF(K189&lt;&gt;1,"Pozycja niezamknięta",IF(NOT(ISNUMBER('Trades'!P189)),"Brak lub błędne ryzyko: dodatnie, ≤ 1 000 000 000, do 2 miejsc po przecinku.",IF(OR('Trades'!P189&lt;=0,'Trades'!P189&gt;1000000000,ROUND('Trades'!P189,2)&lt;&gt;'Trades'!P189),"Brak lub błędne ryzyko: dodatnie, ≤ 1 000 000 000, do 2 miejsc po przecinku.",IF(AND('Trades'!Q189&lt;&gt;"PRICE",'Trades'!Q189&lt;&gt;"ALL_IN"),"Wybierz PRICE lub ALL_IN",IF('Trades'!Q189&lt;&gt;'Summary'!$K$4,"Wybrano inną podstawę","Zapisane"))))))</x:f>
      </x:c>
      <x:c r="J189" s="33" t="str">
        <x:f>IF(P189=0,"",IF('Summary'!$H$6="Sprawdź daty filtra","Sprawdź daty filtra",IF(L189=1,"Uwzględniona",IF(K189=1,"Poza okresem","Nieuwzględniona"))))</x:f>
      </x:c>
      <x:c r="K189" s="29" t="n">
        <x:f>IF(P189=0,0,IF('Trades'!I189="UNSUPPORTED",4,IF(C189&lt;&gt;"",3,IF('Trades'!I189="OPEN",2,1))))</x:f>
        <x:v>0</x:v>
      </x:c>
      <x:c r="L189" s="29" t="n">
        <x:f>IF(OR(K189&lt;&gt;1,'Summary'!$H$6="Sprawdź daty filtra"),0,IF(AND(OR('Summary'!$B$6="",E189&gt;='Summary'!$B$6),OR('Summary'!$E$6="",E189&lt;'Summary'!$E$6+1)),1,0))</x:f>
        <x:v>0</x:v>
      </x:c>
      <x:c r="M189" s="29" t="n">
        <x:f>IF(AND(L189=1,N189=1,'Trades'!Q189='Summary'!$K$4),1,0)</x:f>
        <x:v>0</x:v>
      </x:c>
      <x:c r="N189" s="29" t="n">
        <x:f>IF(K189&lt;&gt;1,0,IF(NOT(ISNUMBER('Trades'!P189)),0,IF(AND('Trades'!P189&gt;0,'Trades'!P189&lt;=1000000000,ROUND('Trades'!P189,2)='Trades'!P189,OR('Trades'!Q189="PRICE",'Trades'!Q189="ALL_IN")),1,0)))</x:f>
        <x:v>0</x:v>
      </x:c>
      <x:c r="O189" s="29" t="n">
        <x:f>IF(P189=0,0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0,COUNTIFS('Exits'!$B$9:$B$608,'Trades'!A189,'Exits'!$K$9:$K$608,1)))</x:f>
        <x:v>0</x:v>
      </x:c>
      <x:c r="P189" s="29" t="n">
        <x:f>IF(COUNTA('Trades'!A189:I189,'Trades'!K189:T189)=0,0,1)</x:f>
        <x:v>0</x:v>
      </x:c>
    </x:row>
    <x:row r="190" ht="52" customHeight="1">
      <x:c r="A190" s="29" t="str">
        <x:f>IF(P190=0,"",IF('Trades'!A190="","[Trades "&amp;ROW()&amp;"]",'Trades'!A190))</x:f>
      </x:c>
      <x:c r="B190" s="33" t="str">
        <x:f>IF(K190=0,"",CHOOSE(K190,"Zamknięta","Otwarta","Niepełna / błędna","Nieobsługiwana"))</x:f>
      </x:c>
      <x:c r="C190" s="33" t="str">
        <x:f>IF(P190=0,"",IF('Trades'!I190="UNSUPPORTED","Dobieranie / odwrócenia nie są obsługiwane",IF('Trades'!A190="","Podaj ID transakcji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ID: tekst zaczynający się od A–Z, do 64 znaków; bez *, ?, ~, =, &lt; i &gt;. Przykład: T-001.",IF(COUNTIFS('Trades'!$A$9:$A$208,'Trades'!A190)&lt;&gt;1,"ID transakcji się powtarza",IF('Trades'!B190="","Podaj instrument",IF(AND('Trades'!C190&lt;&gt;"LONG",'Trades'!C190&lt;&gt;"SHORT"),"Wybierz LONG lub SHORT",IF(NOT(ISNUMBER('Trades'!D190)),"Podaj prawidłowy czas otwarcia",IF(OR('Trades'!D190&lt;1,'Trades'!D190&gt;2958465),"Podaj prawidłowy czas otwarcia",IF(NOT(ISNUMBER('Trades'!E190)),"Podaj dodatnią początkową ilość",IF(OR('Trades'!E190&lt;=0,'Trades'!E190&gt;1000000,ROUND('Trades'!E190,8)&lt;&gt;'Trades'!E190),"Podaj dodatnią początkową ilość",IF('Trades'!F190="","Podaj jednostkę ilości",IF(AND('Trades'!I190&lt;&gt;"OPEN",'Trades'!I190&lt;&gt;"CLOSED"),"Wybierz OPEN lub CLOSED",IF(AND('Trades'!J190&lt;&gt;"NET",'Trades'!J190&lt;&gt;"GROSS"),"Wybierz NET lub GROSS",IF(COUNTIFS('Exits'!$B$9:$B$608,'Trades'!A190,'Exits'!$G$9:$G$608,-1)&gt;0,"Sprawdź powiązane wyjścia",IF(D190&gt;'Trades'!E190,"Zamknięta ilość przekracza początkową",IF(AND('Trades'!I190="OPEN",D190='Trades'!E190),"OPEN jest sprzeczne z zerową pozostałą ilością",IF('Trades'!I190="OPEN","",IF(O190=0,"Dodaj wyjście w Exits",IF(D190&lt;&gt;'Trades'!E190,"CLOSED wymaga zamknięcia całej ilości",IF(AND('Trades'!J190="NET",NOT(ISNUMBER('Trades'!L190))),"Podaj uzgodnione netto całej pozycji",IF(AND('Trades'!J190="NET",'Trades'!K190&lt;&gt;"YES"),"Potwierdź netto całej pozycji",IF(IF('Trades'!J190="NET",IF('Trades'!M190="",FALSE,IF(NOT(ISNUMBER('Trades'!M190)),TRUE,OR('Trades'!M190&lt;0,'Trades'!M190&gt;1000000000,ROUND('Trades'!M190,2)&lt;&gt;'Trades'!M190))),FALSE),"Kwoty: do 2 miejsc po przecinku; wartość bezwzględna wpisu ≤ 1 000 000 000.",IF(IF('Trades'!J190="NET",IF('Trades'!N190="",FALSE,IF(NOT(ISNUMBER('Trades'!N190)),TRUE,OR('Trades'!N190&lt;0,'Trades'!N190&gt;1000000000,ROUND('Trades'!N190,2)&lt;&gt;'Trades'!N190))),FALSE),"Kwoty: do 2 miejsc po przecinku; wartość bezwzględna wpisu ≤ 1 000 000 000.",IF(IF('Trades'!J190="NET",IF('Trades'!O190="",FALSE,IF(NOT(ISNUMBER('Trades'!O190)),TRUE,OR(ABS('Trades'!O190)&gt;1000000000,ROUND('Trades'!O190,2)&lt;&gt;'Trades'!O190))),FALSE),"Kwoty: do 2 miejsc po przecinku; wartość bezwzględna wpisu ≤ 1 000 000 000.",IF(AND('Trades'!J190="GROSS",NOT(ISNUMBER('Trades'!M190))),"Podaj prowizję, także zero",IF(AND('Trades'!J190="GROSS",'Trades'!M190&lt;0),"Prowizja nie może być ujemna",IF(AND('Trades'!J190="GROSS",NOT(ISNUMBER('Trades'!N190))),"Podaj pozostałe opłaty, także zero",IF(AND('Trades'!J190="GROSS",'Trades'!N190&lt;0),"Opłaty nie mogą być ujemne",IF(AND('Trades'!J190="GROSS",NOT(ISNUMBER('Trades'!O190))),"Podaj finansowanie ze znakiem, także zero",IF(AND('Trades'!J190="GROSS",NOT(ISNUMBER(F190))),"Podaj P&amp;L brutto każdego wyjścia",IF(IF('Trades'!J190="NET",OR(ABS('Trades'!L190)&gt;1000000000,ROUND('Trades'!L190,2)&lt;&gt;'Trades'!L190),FALSE),"Kwoty: do 2 miejsc po przecinku; wartość bezwzględna wpisu ≤ 1 000 000 000.",IF(IF('Trades'!J190="GROSS",OR(ABS('Trades'!M190)&gt;1000000000,ABS('Trades'!N190)&gt;1000000000,ABS('Trades'!O190)&gt;1000000000,ROUND('Trades'!M190,2)&lt;&gt;'Trades'!M190,ROUND('Trades'!N190,2)&lt;&gt;'Trades'!N190,ROUND('Trades'!O190,2)&lt;&gt;'Trades'!O190),FALSE),"Kwoty: do 2 miejsc po przecinku; wartość bezwzględna wpisu ≤ 1 000 000 000.",IF(AND('Trades'!G190&lt;&gt;"",OR(NOT(ISNUMBER('Trades'!G190)),'Trades'!G190&lt;=0)),"Podaj dodatnią cenę lub pozostaw puste",IF(AND('Trades'!H190&lt;&gt;"",OR(NOT(ISNUMBER('Trades'!H190)),'Trades'!H190&lt;=0)),"Podaj dodatnią cenę lub pozostaw puste","")))))))))))))))))))))))))))))))))))</x:f>
      </x:c>
      <x:c r="D190" s="31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b.d.",ROUND(SUMIFS('Exits'!$I$9:$I$608,'Exits'!$B$9:$B$608,'Trades'!A190),8)))</x:f>
      </x:c>
      <x:c r="E190" s="32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b.d.",IF(OR(O190=0,COUNTIFS('Exits'!$B$9:$B$608,'Trades'!A190,'Exits'!$G$9:$G$608,-1)&gt;0),"b.d.",_xlfn.MAXIFS('Exits'!$C$9:$C$608,'Exits'!$B$9:$B$608,'Trades'!A190))))</x:f>
      </x:c>
      <x:c r="F190" s="30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b.d.",IF(AND(O190&gt;0,SUMIFS('Exits'!$J$9:$J$608,'Exits'!$B$9:$B$608,'Trades'!A190)=O190),ROUND(SUMIFS('Exits'!$F$9:$F$608,'Exits'!$B$9:$B$608,'Trades'!A190),2),"b.d.")))</x:f>
      </x:c>
      <x:c r="G190" s="30" t="str">
        <x:f>IF(P190=0,"",IF(K190&lt;&gt;1,"b.d.",IF('Trades'!J190="NET",'Trades'!L190,ROUND(F190-'Trades'!M190-'Trades'!N190+'Trades'!O190,2))))</x:f>
      </x:c>
      <x:c r="H190" s="31" t="str">
        <x:f>IF(P190=0,"",IF(N190=1,G190/'Trades'!P190,"b.d."))</x:f>
      </x:c>
      <x:c r="I190" s="33" t="str">
        <x:f>IF(P190=0,"",IF(K190&lt;&gt;1,"Pozycja niezamknięta",IF(NOT(ISNUMBER('Trades'!P190)),"Brak lub błędne ryzyko: dodatnie, ≤ 1 000 000 000, do 2 miejsc po przecinku.",IF(OR('Trades'!P190&lt;=0,'Trades'!P190&gt;1000000000,ROUND('Trades'!P190,2)&lt;&gt;'Trades'!P190),"Brak lub błędne ryzyko: dodatnie, ≤ 1 000 000 000, do 2 miejsc po przecinku.",IF(AND('Trades'!Q190&lt;&gt;"PRICE",'Trades'!Q190&lt;&gt;"ALL_IN"),"Wybierz PRICE lub ALL_IN",IF('Trades'!Q190&lt;&gt;'Summary'!$K$4,"Wybrano inną podstawę","Zapisane"))))))</x:f>
      </x:c>
      <x:c r="J190" s="33" t="str">
        <x:f>IF(P190=0,"",IF('Summary'!$H$6="Sprawdź daty filtra","Sprawdź daty filtra",IF(L190=1,"Uwzględniona",IF(K190=1,"Poza okresem","Nieuwzględniona"))))</x:f>
      </x:c>
      <x:c r="K190" s="29" t="n">
        <x:f>IF(P190=0,0,IF('Trades'!I190="UNSUPPORTED",4,IF(C190&lt;&gt;"",3,IF('Trades'!I190="OPEN",2,1))))</x:f>
        <x:v>0</x:v>
      </x:c>
      <x:c r="L190" s="29" t="n">
        <x:f>IF(OR(K190&lt;&gt;1,'Summary'!$H$6="Sprawdź daty filtra"),0,IF(AND(OR('Summary'!$B$6="",E190&gt;='Summary'!$B$6),OR('Summary'!$E$6="",E190&lt;'Summary'!$E$6+1)),1,0))</x:f>
        <x:v>0</x:v>
      </x:c>
      <x:c r="M190" s="29" t="n">
        <x:f>IF(AND(L190=1,N190=1,'Trades'!Q190='Summary'!$K$4),1,0)</x:f>
        <x:v>0</x:v>
      </x:c>
      <x:c r="N190" s="29" t="n">
        <x:f>IF(K190&lt;&gt;1,0,IF(NOT(ISNUMBER('Trades'!P190)),0,IF(AND('Trades'!P190&gt;0,'Trades'!P190&lt;=1000000000,ROUND('Trades'!P190,2)='Trades'!P190,OR('Trades'!Q190="PRICE",'Trades'!Q190="ALL_IN")),1,0)))</x:f>
        <x:v>0</x:v>
      </x:c>
      <x:c r="O190" s="29" t="n">
        <x:f>IF(P190=0,0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0,COUNTIFS('Exits'!$B$9:$B$608,'Trades'!A190,'Exits'!$K$9:$K$608,1)))</x:f>
        <x:v>0</x:v>
      </x:c>
      <x:c r="P190" s="29" t="n">
        <x:f>IF(COUNTA('Trades'!A190:I190,'Trades'!K190:T190)=0,0,1)</x:f>
        <x:v>0</x:v>
      </x:c>
    </x:row>
    <x:row r="191" ht="52" customHeight="1">
      <x:c r="A191" s="29" t="str">
        <x:f>IF(P191=0,"",IF('Trades'!A191="","[Trades "&amp;ROW()&amp;"]",'Trades'!A191))</x:f>
      </x:c>
      <x:c r="B191" s="33" t="str">
        <x:f>IF(K191=0,"",CHOOSE(K191,"Zamknięta","Otwarta","Niepełna / błędna","Nieobsługiwana"))</x:f>
      </x:c>
      <x:c r="C191" s="33" t="str">
        <x:f>IF(P191=0,"",IF('Trades'!I191="UNSUPPORTED","Dobieranie / odwrócenia nie są obsługiwane",IF('Trades'!A191="","Podaj ID transakcji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ID: tekst zaczynający się od A–Z, do 64 znaków; bez *, ?, ~, =, &lt; i &gt;. Przykład: T-001.",IF(COUNTIFS('Trades'!$A$9:$A$208,'Trades'!A191)&lt;&gt;1,"ID transakcji się powtarza",IF('Trades'!B191="","Podaj instrument",IF(AND('Trades'!C191&lt;&gt;"LONG",'Trades'!C191&lt;&gt;"SHORT"),"Wybierz LONG lub SHORT",IF(NOT(ISNUMBER('Trades'!D191)),"Podaj prawidłowy czas otwarcia",IF(OR('Trades'!D191&lt;1,'Trades'!D191&gt;2958465),"Podaj prawidłowy czas otwarcia",IF(NOT(ISNUMBER('Trades'!E191)),"Podaj dodatnią początkową ilość",IF(OR('Trades'!E191&lt;=0,'Trades'!E191&gt;1000000,ROUND('Trades'!E191,8)&lt;&gt;'Trades'!E191),"Podaj dodatnią początkową ilość",IF('Trades'!F191="","Podaj jednostkę ilości",IF(AND('Trades'!I191&lt;&gt;"OPEN",'Trades'!I191&lt;&gt;"CLOSED"),"Wybierz OPEN lub CLOSED",IF(AND('Trades'!J191&lt;&gt;"NET",'Trades'!J191&lt;&gt;"GROSS"),"Wybierz NET lub GROSS",IF(COUNTIFS('Exits'!$B$9:$B$608,'Trades'!A191,'Exits'!$G$9:$G$608,-1)&gt;0,"Sprawdź powiązane wyjścia",IF(D191&gt;'Trades'!E191,"Zamknięta ilość przekracza początkową",IF(AND('Trades'!I191="OPEN",D191='Trades'!E191),"OPEN jest sprzeczne z zerową pozostałą ilością",IF('Trades'!I191="OPEN","",IF(O191=0,"Dodaj wyjście w Exits",IF(D191&lt;&gt;'Trades'!E191,"CLOSED wymaga zamknięcia całej ilości",IF(AND('Trades'!J191="NET",NOT(ISNUMBER('Trades'!L191))),"Podaj uzgodnione netto całej pozycji",IF(AND('Trades'!J191="NET",'Trades'!K191&lt;&gt;"YES"),"Potwierdź netto całej pozycji",IF(IF('Trades'!J191="NET",IF('Trades'!M191="",FALSE,IF(NOT(ISNUMBER('Trades'!M191)),TRUE,OR('Trades'!M191&lt;0,'Trades'!M191&gt;1000000000,ROUND('Trades'!M191,2)&lt;&gt;'Trades'!M191))),FALSE),"Kwoty: do 2 miejsc po przecinku; wartość bezwzględna wpisu ≤ 1 000 000 000.",IF(IF('Trades'!J191="NET",IF('Trades'!N191="",FALSE,IF(NOT(ISNUMBER('Trades'!N191)),TRUE,OR('Trades'!N191&lt;0,'Trades'!N191&gt;1000000000,ROUND('Trades'!N191,2)&lt;&gt;'Trades'!N191))),FALSE),"Kwoty: do 2 miejsc po przecinku; wartość bezwzględna wpisu ≤ 1 000 000 000.",IF(IF('Trades'!J191="NET",IF('Trades'!O191="",FALSE,IF(NOT(ISNUMBER('Trades'!O191)),TRUE,OR(ABS('Trades'!O191)&gt;1000000000,ROUND('Trades'!O191,2)&lt;&gt;'Trades'!O191))),FALSE),"Kwoty: do 2 miejsc po przecinku; wartość bezwzględna wpisu ≤ 1 000 000 000.",IF(AND('Trades'!J191="GROSS",NOT(ISNUMBER('Trades'!M191))),"Podaj prowizję, także zero",IF(AND('Trades'!J191="GROSS",'Trades'!M191&lt;0),"Prowizja nie może być ujemna",IF(AND('Trades'!J191="GROSS",NOT(ISNUMBER('Trades'!N191))),"Podaj pozostałe opłaty, także zero",IF(AND('Trades'!J191="GROSS",'Trades'!N191&lt;0),"Opłaty nie mogą być ujemne",IF(AND('Trades'!J191="GROSS",NOT(ISNUMBER('Trades'!O191))),"Podaj finansowanie ze znakiem, także zero",IF(AND('Trades'!J191="GROSS",NOT(ISNUMBER(F191))),"Podaj P&amp;L brutto każdego wyjścia",IF(IF('Trades'!J191="NET",OR(ABS('Trades'!L191)&gt;1000000000,ROUND('Trades'!L191,2)&lt;&gt;'Trades'!L191),FALSE),"Kwoty: do 2 miejsc po przecinku; wartość bezwzględna wpisu ≤ 1 000 000 000.",IF(IF('Trades'!J191="GROSS",OR(ABS('Trades'!M191)&gt;1000000000,ABS('Trades'!N191)&gt;1000000000,ABS('Trades'!O191)&gt;1000000000,ROUND('Trades'!M191,2)&lt;&gt;'Trades'!M191,ROUND('Trades'!N191,2)&lt;&gt;'Trades'!N191,ROUND('Trades'!O191,2)&lt;&gt;'Trades'!O191),FALSE),"Kwoty: do 2 miejsc po przecinku; wartość bezwzględna wpisu ≤ 1 000 000 000.",IF(AND('Trades'!G191&lt;&gt;"",OR(NOT(ISNUMBER('Trades'!G191)),'Trades'!G191&lt;=0)),"Podaj dodatnią cenę lub pozostaw puste",IF(AND('Trades'!H191&lt;&gt;"",OR(NOT(ISNUMBER('Trades'!H191)),'Trades'!H191&lt;=0)),"Podaj dodatnią cenę lub pozostaw puste","")))))))))))))))))))))))))))))))))))</x:f>
      </x:c>
      <x:c r="D191" s="31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b.d.",ROUND(SUMIFS('Exits'!$I$9:$I$608,'Exits'!$B$9:$B$608,'Trades'!A191),8)))</x:f>
      </x:c>
      <x:c r="E191" s="32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b.d.",IF(OR(O191=0,COUNTIFS('Exits'!$B$9:$B$608,'Trades'!A191,'Exits'!$G$9:$G$608,-1)&gt;0),"b.d.",_xlfn.MAXIFS('Exits'!$C$9:$C$608,'Exits'!$B$9:$B$608,'Trades'!A191))))</x:f>
      </x:c>
      <x:c r="F191" s="30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b.d.",IF(AND(O191&gt;0,SUMIFS('Exits'!$J$9:$J$608,'Exits'!$B$9:$B$608,'Trades'!A191)=O191),ROUND(SUMIFS('Exits'!$F$9:$F$608,'Exits'!$B$9:$B$608,'Trades'!A191),2),"b.d.")))</x:f>
      </x:c>
      <x:c r="G191" s="30" t="str">
        <x:f>IF(P191=0,"",IF(K191&lt;&gt;1,"b.d.",IF('Trades'!J191="NET",'Trades'!L191,ROUND(F191-'Trades'!M191-'Trades'!N191+'Trades'!O191,2))))</x:f>
      </x:c>
      <x:c r="H191" s="31" t="str">
        <x:f>IF(P191=0,"",IF(N191=1,G191/'Trades'!P191,"b.d."))</x:f>
      </x:c>
      <x:c r="I191" s="33" t="str">
        <x:f>IF(P191=0,"",IF(K191&lt;&gt;1,"Pozycja niezamknięta",IF(NOT(ISNUMBER('Trades'!P191)),"Brak lub błędne ryzyko: dodatnie, ≤ 1 000 000 000, do 2 miejsc po przecinku.",IF(OR('Trades'!P191&lt;=0,'Trades'!P191&gt;1000000000,ROUND('Trades'!P191,2)&lt;&gt;'Trades'!P191),"Brak lub błędne ryzyko: dodatnie, ≤ 1 000 000 000, do 2 miejsc po przecinku.",IF(AND('Trades'!Q191&lt;&gt;"PRICE",'Trades'!Q191&lt;&gt;"ALL_IN"),"Wybierz PRICE lub ALL_IN",IF('Trades'!Q191&lt;&gt;'Summary'!$K$4,"Wybrano inną podstawę","Zapisane"))))))</x:f>
      </x:c>
      <x:c r="J191" s="33" t="str">
        <x:f>IF(P191=0,"",IF('Summary'!$H$6="Sprawdź daty filtra","Sprawdź daty filtra",IF(L191=1,"Uwzględniona",IF(K191=1,"Poza okresem","Nieuwzględniona"))))</x:f>
      </x:c>
      <x:c r="K191" s="29" t="n">
        <x:f>IF(P191=0,0,IF('Trades'!I191="UNSUPPORTED",4,IF(C191&lt;&gt;"",3,IF('Trades'!I191="OPEN",2,1))))</x:f>
        <x:v>0</x:v>
      </x:c>
      <x:c r="L191" s="29" t="n">
        <x:f>IF(OR(K191&lt;&gt;1,'Summary'!$H$6="Sprawdź daty filtra"),0,IF(AND(OR('Summary'!$B$6="",E191&gt;='Summary'!$B$6),OR('Summary'!$E$6="",E191&lt;'Summary'!$E$6+1)),1,0))</x:f>
        <x:v>0</x:v>
      </x:c>
      <x:c r="M191" s="29" t="n">
        <x:f>IF(AND(L191=1,N191=1,'Trades'!Q191='Summary'!$K$4),1,0)</x:f>
        <x:v>0</x:v>
      </x:c>
      <x:c r="N191" s="29" t="n">
        <x:f>IF(K191&lt;&gt;1,0,IF(NOT(ISNUMBER('Trades'!P191)),0,IF(AND('Trades'!P191&gt;0,'Trades'!P191&lt;=1000000000,ROUND('Trades'!P191,2)='Trades'!P191,OR('Trades'!Q191="PRICE",'Trades'!Q191="ALL_IN")),1,0)))</x:f>
        <x:v>0</x:v>
      </x:c>
      <x:c r="O191" s="29" t="n">
        <x:f>IF(P191=0,0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0,COUNTIFS('Exits'!$B$9:$B$608,'Trades'!A191,'Exits'!$K$9:$K$608,1)))</x:f>
        <x:v>0</x:v>
      </x:c>
      <x:c r="P191" s="29" t="n">
        <x:f>IF(COUNTA('Trades'!A191:I191,'Trades'!K191:T191)=0,0,1)</x:f>
        <x:v>0</x:v>
      </x:c>
    </x:row>
    <x:row r="192" ht="52" customHeight="1">
      <x:c r="A192" s="29" t="str">
        <x:f>IF(P192=0,"",IF('Trades'!A192="","[Trades "&amp;ROW()&amp;"]",'Trades'!A192))</x:f>
      </x:c>
      <x:c r="B192" s="33" t="str">
        <x:f>IF(K192=0,"",CHOOSE(K192,"Zamknięta","Otwarta","Niepełna / błędna","Nieobsługiwana"))</x:f>
      </x:c>
      <x:c r="C192" s="33" t="str">
        <x:f>IF(P192=0,"",IF('Trades'!I192="UNSUPPORTED","Dobieranie / odwrócenia nie są obsługiwane",IF('Trades'!A192="","Podaj ID transakcji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ID: tekst zaczynający się od A–Z, do 64 znaków; bez *, ?, ~, =, &lt; i &gt;. Przykład: T-001.",IF(COUNTIFS('Trades'!$A$9:$A$208,'Trades'!A192)&lt;&gt;1,"ID transakcji się powtarza",IF('Trades'!B192="","Podaj instrument",IF(AND('Trades'!C192&lt;&gt;"LONG",'Trades'!C192&lt;&gt;"SHORT"),"Wybierz LONG lub SHORT",IF(NOT(ISNUMBER('Trades'!D192)),"Podaj prawidłowy czas otwarcia",IF(OR('Trades'!D192&lt;1,'Trades'!D192&gt;2958465),"Podaj prawidłowy czas otwarcia",IF(NOT(ISNUMBER('Trades'!E192)),"Podaj dodatnią początkową ilość",IF(OR('Trades'!E192&lt;=0,'Trades'!E192&gt;1000000,ROUND('Trades'!E192,8)&lt;&gt;'Trades'!E192),"Podaj dodatnią początkową ilość",IF('Trades'!F192="","Podaj jednostkę ilości",IF(AND('Trades'!I192&lt;&gt;"OPEN",'Trades'!I192&lt;&gt;"CLOSED"),"Wybierz OPEN lub CLOSED",IF(AND('Trades'!J192&lt;&gt;"NET",'Trades'!J192&lt;&gt;"GROSS"),"Wybierz NET lub GROSS",IF(COUNTIFS('Exits'!$B$9:$B$608,'Trades'!A192,'Exits'!$G$9:$G$608,-1)&gt;0,"Sprawdź powiązane wyjścia",IF(D192&gt;'Trades'!E192,"Zamknięta ilość przekracza początkową",IF(AND('Trades'!I192="OPEN",D192='Trades'!E192),"OPEN jest sprzeczne z zerową pozostałą ilością",IF('Trades'!I192="OPEN","",IF(O192=0,"Dodaj wyjście w Exits",IF(D192&lt;&gt;'Trades'!E192,"CLOSED wymaga zamknięcia całej ilości",IF(AND('Trades'!J192="NET",NOT(ISNUMBER('Trades'!L192))),"Podaj uzgodnione netto całej pozycji",IF(AND('Trades'!J192="NET",'Trades'!K192&lt;&gt;"YES"),"Potwierdź netto całej pozycji",IF(IF('Trades'!J192="NET",IF('Trades'!M192="",FALSE,IF(NOT(ISNUMBER('Trades'!M192)),TRUE,OR('Trades'!M192&lt;0,'Trades'!M192&gt;1000000000,ROUND('Trades'!M192,2)&lt;&gt;'Trades'!M192))),FALSE),"Kwoty: do 2 miejsc po przecinku; wartość bezwzględna wpisu ≤ 1 000 000 000.",IF(IF('Trades'!J192="NET",IF('Trades'!N192="",FALSE,IF(NOT(ISNUMBER('Trades'!N192)),TRUE,OR('Trades'!N192&lt;0,'Trades'!N192&gt;1000000000,ROUND('Trades'!N192,2)&lt;&gt;'Trades'!N192))),FALSE),"Kwoty: do 2 miejsc po przecinku; wartość bezwzględna wpisu ≤ 1 000 000 000.",IF(IF('Trades'!J192="NET",IF('Trades'!O192="",FALSE,IF(NOT(ISNUMBER('Trades'!O192)),TRUE,OR(ABS('Trades'!O192)&gt;1000000000,ROUND('Trades'!O192,2)&lt;&gt;'Trades'!O192))),FALSE),"Kwoty: do 2 miejsc po przecinku; wartość bezwzględna wpisu ≤ 1 000 000 000.",IF(AND('Trades'!J192="GROSS",NOT(ISNUMBER('Trades'!M192))),"Podaj prowizję, także zero",IF(AND('Trades'!J192="GROSS",'Trades'!M192&lt;0),"Prowizja nie może być ujemna",IF(AND('Trades'!J192="GROSS",NOT(ISNUMBER('Trades'!N192))),"Podaj pozostałe opłaty, także zero",IF(AND('Trades'!J192="GROSS",'Trades'!N192&lt;0),"Opłaty nie mogą być ujemne",IF(AND('Trades'!J192="GROSS",NOT(ISNUMBER('Trades'!O192))),"Podaj finansowanie ze znakiem, także zero",IF(AND('Trades'!J192="GROSS",NOT(ISNUMBER(F192))),"Podaj P&amp;L brutto każdego wyjścia",IF(IF('Trades'!J192="NET",OR(ABS('Trades'!L192)&gt;1000000000,ROUND('Trades'!L192,2)&lt;&gt;'Trades'!L192),FALSE),"Kwoty: do 2 miejsc po przecinku; wartość bezwzględna wpisu ≤ 1 000 000 000.",IF(IF('Trades'!J192="GROSS",OR(ABS('Trades'!M192)&gt;1000000000,ABS('Trades'!N192)&gt;1000000000,ABS('Trades'!O192)&gt;1000000000,ROUND('Trades'!M192,2)&lt;&gt;'Trades'!M192,ROUND('Trades'!N192,2)&lt;&gt;'Trades'!N192,ROUND('Trades'!O192,2)&lt;&gt;'Trades'!O192),FALSE),"Kwoty: do 2 miejsc po przecinku; wartość bezwzględna wpisu ≤ 1 000 000 000.",IF(AND('Trades'!G192&lt;&gt;"",OR(NOT(ISNUMBER('Trades'!G192)),'Trades'!G192&lt;=0)),"Podaj dodatnią cenę lub pozostaw puste",IF(AND('Trades'!H192&lt;&gt;"",OR(NOT(ISNUMBER('Trades'!H192)),'Trades'!H192&lt;=0)),"Podaj dodatnią cenę lub pozostaw puste","")))))))))))))))))))))))))))))))))))</x:f>
      </x:c>
      <x:c r="D192" s="31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b.d.",ROUND(SUMIFS('Exits'!$I$9:$I$608,'Exits'!$B$9:$B$608,'Trades'!A192),8)))</x:f>
      </x:c>
      <x:c r="E192" s="32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b.d.",IF(OR(O192=0,COUNTIFS('Exits'!$B$9:$B$608,'Trades'!A192,'Exits'!$G$9:$G$608,-1)&gt;0),"b.d.",_xlfn.MAXIFS('Exits'!$C$9:$C$608,'Exits'!$B$9:$B$608,'Trades'!A192))))</x:f>
      </x:c>
      <x:c r="F192" s="30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b.d.",IF(AND(O192&gt;0,SUMIFS('Exits'!$J$9:$J$608,'Exits'!$B$9:$B$608,'Trades'!A192)=O192),ROUND(SUMIFS('Exits'!$F$9:$F$608,'Exits'!$B$9:$B$608,'Trades'!A192),2),"b.d.")))</x:f>
      </x:c>
      <x:c r="G192" s="30" t="str">
        <x:f>IF(P192=0,"",IF(K192&lt;&gt;1,"b.d.",IF('Trades'!J192="NET",'Trades'!L192,ROUND(F192-'Trades'!M192-'Trades'!N192+'Trades'!O192,2))))</x:f>
      </x:c>
      <x:c r="H192" s="31" t="str">
        <x:f>IF(P192=0,"",IF(N192=1,G192/'Trades'!P192,"b.d."))</x:f>
      </x:c>
      <x:c r="I192" s="33" t="str">
        <x:f>IF(P192=0,"",IF(K192&lt;&gt;1,"Pozycja niezamknięta",IF(NOT(ISNUMBER('Trades'!P192)),"Brak lub błędne ryzyko: dodatnie, ≤ 1 000 000 000, do 2 miejsc po przecinku.",IF(OR('Trades'!P192&lt;=0,'Trades'!P192&gt;1000000000,ROUND('Trades'!P192,2)&lt;&gt;'Trades'!P192),"Brak lub błędne ryzyko: dodatnie, ≤ 1 000 000 000, do 2 miejsc po przecinku.",IF(AND('Trades'!Q192&lt;&gt;"PRICE",'Trades'!Q192&lt;&gt;"ALL_IN"),"Wybierz PRICE lub ALL_IN",IF('Trades'!Q192&lt;&gt;'Summary'!$K$4,"Wybrano inną podstawę","Zapisane"))))))</x:f>
      </x:c>
      <x:c r="J192" s="33" t="str">
        <x:f>IF(P192=0,"",IF('Summary'!$H$6="Sprawdź daty filtra","Sprawdź daty filtra",IF(L192=1,"Uwzględniona",IF(K192=1,"Poza okresem","Nieuwzględniona"))))</x:f>
      </x:c>
      <x:c r="K192" s="29" t="n">
        <x:f>IF(P192=0,0,IF('Trades'!I192="UNSUPPORTED",4,IF(C192&lt;&gt;"",3,IF('Trades'!I192="OPEN",2,1))))</x:f>
        <x:v>0</x:v>
      </x:c>
      <x:c r="L192" s="29" t="n">
        <x:f>IF(OR(K192&lt;&gt;1,'Summary'!$H$6="Sprawdź daty filtra"),0,IF(AND(OR('Summary'!$B$6="",E192&gt;='Summary'!$B$6),OR('Summary'!$E$6="",E192&lt;'Summary'!$E$6+1)),1,0))</x:f>
        <x:v>0</x:v>
      </x:c>
      <x:c r="M192" s="29" t="n">
        <x:f>IF(AND(L192=1,N192=1,'Trades'!Q192='Summary'!$K$4),1,0)</x:f>
        <x:v>0</x:v>
      </x:c>
      <x:c r="N192" s="29" t="n">
        <x:f>IF(K192&lt;&gt;1,0,IF(NOT(ISNUMBER('Trades'!P192)),0,IF(AND('Trades'!P192&gt;0,'Trades'!P192&lt;=1000000000,ROUND('Trades'!P192,2)='Trades'!P192,OR('Trades'!Q192="PRICE",'Trades'!Q192="ALL_IN")),1,0)))</x:f>
        <x:v>0</x:v>
      </x:c>
      <x:c r="O192" s="29" t="n">
        <x:f>IF(P192=0,0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0,COUNTIFS('Exits'!$B$9:$B$608,'Trades'!A192,'Exits'!$K$9:$K$608,1)))</x:f>
        <x:v>0</x:v>
      </x:c>
      <x:c r="P192" s="29" t="n">
        <x:f>IF(COUNTA('Trades'!A192:I192,'Trades'!K192:T192)=0,0,1)</x:f>
        <x:v>0</x:v>
      </x:c>
    </x:row>
    <x:row r="193" ht="52" customHeight="1">
      <x:c r="A193" s="29" t="str">
        <x:f>IF(P193=0,"",IF('Trades'!A193="","[Trades "&amp;ROW()&amp;"]",'Trades'!A193))</x:f>
      </x:c>
      <x:c r="B193" s="33" t="str">
        <x:f>IF(K193=0,"",CHOOSE(K193,"Zamknięta","Otwarta","Niepełna / błędna","Nieobsługiwana"))</x:f>
      </x:c>
      <x:c r="C193" s="33" t="str">
        <x:f>IF(P193=0,"",IF('Trades'!I193="UNSUPPORTED","Dobieranie / odwrócenia nie są obsługiwane",IF('Trades'!A193="","Podaj ID transakcji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ID: tekst zaczynający się od A–Z, do 64 znaków; bez *, ?, ~, =, &lt; i &gt;. Przykład: T-001.",IF(COUNTIFS('Trades'!$A$9:$A$208,'Trades'!A193)&lt;&gt;1,"ID transakcji się powtarza",IF('Trades'!B193="","Podaj instrument",IF(AND('Trades'!C193&lt;&gt;"LONG",'Trades'!C193&lt;&gt;"SHORT"),"Wybierz LONG lub SHORT",IF(NOT(ISNUMBER('Trades'!D193)),"Podaj prawidłowy czas otwarcia",IF(OR('Trades'!D193&lt;1,'Trades'!D193&gt;2958465),"Podaj prawidłowy czas otwarcia",IF(NOT(ISNUMBER('Trades'!E193)),"Podaj dodatnią początkową ilość",IF(OR('Trades'!E193&lt;=0,'Trades'!E193&gt;1000000,ROUND('Trades'!E193,8)&lt;&gt;'Trades'!E193),"Podaj dodatnią początkową ilość",IF('Trades'!F193="","Podaj jednostkę ilości",IF(AND('Trades'!I193&lt;&gt;"OPEN",'Trades'!I193&lt;&gt;"CLOSED"),"Wybierz OPEN lub CLOSED",IF(AND('Trades'!J193&lt;&gt;"NET",'Trades'!J193&lt;&gt;"GROSS"),"Wybierz NET lub GROSS",IF(COUNTIFS('Exits'!$B$9:$B$608,'Trades'!A193,'Exits'!$G$9:$G$608,-1)&gt;0,"Sprawdź powiązane wyjścia",IF(D193&gt;'Trades'!E193,"Zamknięta ilość przekracza początkową",IF(AND('Trades'!I193="OPEN",D193='Trades'!E193),"OPEN jest sprzeczne z zerową pozostałą ilością",IF('Trades'!I193="OPEN","",IF(O193=0,"Dodaj wyjście w Exits",IF(D193&lt;&gt;'Trades'!E193,"CLOSED wymaga zamknięcia całej ilości",IF(AND('Trades'!J193="NET",NOT(ISNUMBER('Trades'!L193))),"Podaj uzgodnione netto całej pozycji",IF(AND('Trades'!J193="NET",'Trades'!K193&lt;&gt;"YES"),"Potwierdź netto całej pozycji",IF(IF('Trades'!J193="NET",IF('Trades'!M193="",FALSE,IF(NOT(ISNUMBER('Trades'!M193)),TRUE,OR('Trades'!M193&lt;0,'Trades'!M193&gt;1000000000,ROUND('Trades'!M193,2)&lt;&gt;'Trades'!M193))),FALSE),"Kwoty: do 2 miejsc po przecinku; wartość bezwzględna wpisu ≤ 1 000 000 000.",IF(IF('Trades'!J193="NET",IF('Trades'!N193="",FALSE,IF(NOT(ISNUMBER('Trades'!N193)),TRUE,OR('Trades'!N193&lt;0,'Trades'!N193&gt;1000000000,ROUND('Trades'!N193,2)&lt;&gt;'Trades'!N193))),FALSE),"Kwoty: do 2 miejsc po przecinku; wartość bezwzględna wpisu ≤ 1 000 000 000.",IF(IF('Trades'!J193="NET",IF('Trades'!O193="",FALSE,IF(NOT(ISNUMBER('Trades'!O193)),TRUE,OR(ABS('Trades'!O193)&gt;1000000000,ROUND('Trades'!O193,2)&lt;&gt;'Trades'!O193))),FALSE),"Kwoty: do 2 miejsc po przecinku; wartość bezwzględna wpisu ≤ 1 000 000 000.",IF(AND('Trades'!J193="GROSS",NOT(ISNUMBER('Trades'!M193))),"Podaj prowizję, także zero",IF(AND('Trades'!J193="GROSS",'Trades'!M193&lt;0),"Prowizja nie może być ujemna",IF(AND('Trades'!J193="GROSS",NOT(ISNUMBER('Trades'!N193))),"Podaj pozostałe opłaty, także zero",IF(AND('Trades'!J193="GROSS",'Trades'!N193&lt;0),"Opłaty nie mogą być ujemne",IF(AND('Trades'!J193="GROSS",NOT(ISNUMBER('Trades'!O193))),"Podaj finansowanie ze znakiem, także zero",IF(AND('Trades'!J193="GROSS",NOT(ISNUMBER(F193))),"Podaj P&amp;L brutto każdego wyjścia",IF(IF('Trades'!J193="NET",OR(ABS('Trades'!L193)&gt;1000000000,ROUND('Trades'!L193,2)&lt;&gt;'Trades'!L193),FALSE),"Kwoty: do 2 miejsc po przecinku; wartość bezwzględna wpisu ≤ 1 000 000 000.",IF(IF('Trades'!J193="GROSS",OR(ABS('Trades'!M193)&gt;1000000000,ABS('Trades'!N193)&gt;1000000000,ABS('Trades'!O193)&gt;1000000000,ROUND('Trades'!M193,2)&lt;&gt;'Trades'!M193,ROUND('Trades'!N193,2)&lt;&gt;'Trades'!N193,ROUND('Trades'!O193,2)&lt;&gt;'Trades'!O193),FALSE),"Kwoty: do 2 miejsc po przecinku; wartość bezwzględna wpisu ≤ 1 000 000 000.",IF(AND('Trades'!G193&lt;&gt;"",OR(NOT(ISNUMBER('Trades'!G193)),'Trades'!G193&lt;=0)),"Podaj dodatnią cenę lub pozostaw puste",IF(AND('Trades'!H193&lt;&gt;"",OR(NOT(ISNUMBER('Trades'!H193)),'Trades'!H193&lt;=0)),"Podaj dodatnią cenę lub pozostaw puste","")))))))))))))))))))))))))))))))))))</x:f>
      </x:c>
      <x:c r="D193" s="31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b.d.",ROUND(SUMIFS('Exits'!$I$9:$I$608,'Exits'!$B$9:$B$608,'Trades'!A193),8)))</x:f>
      </x:c>
      <x:c r="E193" s="32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b.d.",IF(OR(O193=0,COUNTIFS('Exits'!$B$9:$B$608,'Trades'!A193,'Exits'!$G$9:$G$608,-1)&gt;0),"b.d.",_xlfn.MAXIFS('Exits'!$C$9:$C$608,'Exits'!$B$9:$B$608,'Trades'!A193))))</x:f>
      </x:c>
      <x:c r="F193" s="30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b.d.",IF(AND(O193&gt;0,SUMIFS('Exits'!$J$9:$J$608,'Exits'!$B$9:$B$608,'Trades'!A193)=O193),ROUND(SUMIFS('Exits'!$F$9:$F$608,'Exits'!$B$9:$B$608,'Trades'!A193),2),"b.d.")))</x:f>
      </x:c>
      <x:c r="G193" s="30" t="str">
        <x:f>IF(P193=0,"",IF(K193&lt;&gt;1,"b.d.",IF('Trades'!J193="NET",'Trades'!L193,ROUND(F193-'Trades'!M193-'Trades'!N193+'Trades'!O193,2))))</x:f>
      </x:c>
      <x:c r="H193" s="31" t="str">
        <x:f>IF(P193=0,"",IF(N193=1,G193/'Trades'!P193,"b.d."))</x:f>
      </x:c>
      <x:c r="I193" s="33" t="str">
        <x:f>IF(P193=0,"",IF(K193&lt;&gt;1,"Pozycja niezamknięta",IF(NOT(ISNUMBER('Trades'!P193)),"Brak lub błędne ryzyko: dodatnie, ≤ 1 000 000 000, do 2 miejsc po przecinku.",IF(OR('Trades'!P193&lt;=0,'Trades'!P193&gt;1000000000,ROUND('Trades'!P193,2)&lt;&gt;'Trades'!P193),"Brak lub błędne ryzyko: dodatnie, ≤ 1 000 000 000, do 2 miejsc po przecinku.",IF(AND('Trades'!Q193&lt;&gt;"PRICE",'Trades'!Q193&lt;&gt;"ALL_IN"),"Wybierz PRICE lub ALL_IN",IF('Trades'!Q193&lt;&gt;'Summary'!$K$4,"Wybrano inną podstawę","Zapisane"))))))</x:f>
      </x:c>
      <x:c r="J193" s="33" t="str">
        <x:f>IF(P193=0,"",IF('Summary'!$H$6="Sprawdź daty filtra","Sprawdź daty filtra",IF(L193=1,"Uwzględniona",IF(K193=1,"Poza okresem","Nieuwzględniona"))))</x:f>
      </x:c>
      <x:c r="K193" s="29" t="n">
        <x:f>IF(P193=0,0,IF('Trades'!I193="UNSUPPORTED",4,IF(C193&lt;&gt;"",3,IF('Trades'!I193="OPEN",2,1))))</x:f>
        <x:v>0</x:v>
      </x:c>
      <x:c r="L193" s="29" t="n">
        <x:f>IF(OR(K193&lt;&gt;1,'Summary'!$H$6="Sprawdź daty filtra"),0,IF(AND(OR('Summary'!$B$6="",E193&gt;='Summary'!$B$6),OR('Summary'!$E$6="",E193&lt;'Summary'!$E$6+1)),1,0))</x:f>
        <x:v>0</x:v>
      </x:c>
      <x:c r="M193" s="29" t="n">
        <x:f>IF(AND(L193=1,N193=1,'Trades'!Q193='Summary'!$K$4),1,0)</x:f>
        <x:v>0</x:v>
      </x:c>
      <x:c r="N193" s="29" t="n">
        <x:f>IF(K193&lt;&gt;1,0,IF(NOT(ISNUMBER('Trades'!P193)),0,IF(AND('Trades'!P193&gt;0,'Trades'!P193&lt;=1000000000,ROUND('Trades'!P193,2)='Trades'!P193,OR('Trades'!Q193="PRICE",'Trades'!Q193="ALL_IN")),1,0)))</x:f>
        <x:v>0</x:v>
      </x:c>
      <x:c r="O193" s="29" t="n">
        <x:f>IF(P193=0,0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0,COUNTIFS('Exits'!$B$9:$B$608,'Trades'!A193,'Exits'!$K$9:$K$608,1)))</x:f>
        <x:v>0</x:v>
      </x:c>
      <x:c r="P193" s="29" t="n">
        <x:f>IF(COUNTA('Trades'!A193:I193,'Trades'!K193:T193)=0,0,1)</x:f>
        <x:v>0</x:v>
      </x:c>
    </x:row>
    <x:row r="194" ht="52" customHeight="1">
      <x:c r="A194" s="29" t="str">
        <x:f>IF(P194=0,"",IF('Trades'!A194="","[Trades "&amp;ROW()&amp;"]",'Trades'!A194))</x:f>
      </x:c>
      <x:c r="B194" s="33" t="str">
        <x:f>IF(K194=0,"",CHOOSE(K194,"Zamknięta","Otwarta","Niepełna / błędna","Nieobsługiwana"))</x:f>
      </x:c>
      <x:c r="C194" s="33" t="str">
        <x:f>IF(P194=0,"",IF('Trades'!I194="UNSUPPORTED","Dobieranie / odwrócenia nie są obsługiwane",IF('Trades'!A194="","Podaj ID transakcji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ID: tekst zaczynający się od A–Z, do 64 znaków; bez *, ?, ~, =, &lt; i &gt;. Przykład: T-001.",IF(COUNTIFS('Trades'!$A$9:$A$208,'Trades'!A194)&lt;&gt;1,"ID transakcji się powtarza",IF('Trades'!B194="","Podaj instrument",IF(AND('Trades'!C194&lt;&gt;"LONG",'Trades'!C194&lt;&gt;"SHORT"),"Wybierz LONG lub SHORT",IF(NOT(ISNUMBER('Trades'!D194)),"Podaj prawidłowy czas otwarcia",IF(OR('Trades'!D194&lt;1,'Trades'!D194&gt;2958465),"Podaj prawidłowy czas otwarcia",IF(NOT(ISNUMBER('Trades'!E194)),"Podaj dodatnią początkową ilość",IF(OR('Trades'!E194&lt;=0,'Trades'!E194&gt;1000000,ROUND('Trades'!E194,8)&lt;&gt;'Trades'!E194),"Podaj dodatnią początkową ilość",IF('Trades'!F194="","Podaj jednostkę ilości",IF(AND('Trades'!I194&lt;&gt;"OPEN",'Trades'!I194&lt;&gt;"CLOSED"),"Wybierz OPEN lub CLOSED",IF(AND('Trades'!J194&lt;&gt;"NET",'Trades'!J194&lt;&gt;"GROSS"),"Wybierz NET lub GROSS",IF(COUNTIFS('Exits'!$B$9:$B$608,'Trades'!A194,'Exits'!$G$9:$G$608,-1)&gt;0,"Sprawdź powiązane wyjścia",IF(D194&gt;'Trades'!E194,"Zamknięta ilość przekracza początkową",IF(AND('Trades'!I194="OPEN",D194='Trades'!E194),"OPEN jest sprzeczne z zerową pozostałą ilością",IF('Trades'!I194="OPEN","",IF(O194=0,"Dodaj wyjście w Exits",IF(D194&lt;&gt;'Trades'!E194,"CLOSED wymaga zamknięcia całej ilości",IF(AND('Trades'!J194="NET",NOT(ISNUMBER('Trades'!L194))),"Podaj uzgodnione netto całej pozycji",IF(AND('Trades'!J194="NET",'Trades'!K194&lt;&gt;"YES"),"Potwierdź netto całej pozycji",IF(IF('Trades'!J194="NET",IF('Trades'!M194="",FALSE,IF(NOT(ISNUMBER('Trades'!M194)),TRUE,OR('Trades'!M194&lt;0,'Trades'!M194&gt;1000000000,ROUND('Trades'!M194,2)&lt;&gt;'Trades'!M194))),FALSE),"Kwoty: do 2 miejsc po przecinku; wartość bezwzględna wpisu ≤ 1 000 000 000.",IF(IF('Trades'!J194="NET",IF('Trades'!N194="",FALSE,IF(NOT(ISNUMBER('Trades'!N194)),TRUE,OR('Trades'!N194&lt;0,'Trades'!N194&gt;1000000000,ROUND('Trades'!N194,2)&lt;&gt;'Trades'!N194))),FALSE),"Kwoty: do 2 miejsc po przecinku; wartość bezwzględna wpisu ≤ 1 000 000 000.",IF(IF('Trades'!J194="NET",IF('Trades'!O194="",FALSE,IF(NOT(ISNUMBER('Trades'!O194)),TRUE,OR(ABS('Trades'!O194)&gt;1000000000,ROUND('Trades'!O194,2)&lt;&gt;'Trades'!O194))),FALSE),"Kwoty: do 2 miejsc po przecinku; wartość bezwzględna wpisu ≤ 1 000 000 000.",IF(AND('Trades'!J194="GROSS",NOT(ISNUMBER('Trades'!M194))),"Podaj prowizję, także zero",IF(AND('Trades'!J194="GROSS",'Trades'!M194&lt;0),"Prowizja nie może być ujemna",IF(AND('Trades'!J194="GROSS",NOT(ISNUMBER('Trades'!N194))),"Podaj pozostałe opłaty, także zero",IF(AND('Trades'!J194="GROSS",'Trades'!N194&lt;0),"Opłaty nie mogą być ujemne",IF(AND('Trades'!J194="GROSS",NOT(ISNUMBER('Trades'!O194))),"Podaj finansowanie ze znakiem, także zero",IF(AND('Trades'!J194="GROSS",NOT(ISNUMBER(F194))),"Podaj P&amp;L brutto każdego wyjścia",IF(IF('Trades'!J194="NET",OR(ABS('Trades'!L194)&gt;1000000000,ROUND('Trades'!L194,2)&lt;&gt;'Trades'!L194),FALSE),"Kwoty: do 2 miejsc po przecinku; wartość bezwzględna wpisu ≤ 1 000 000 000.",IF(IF('Trades'!J194="GROSS",OR(ABS('Trades'!M194)&gt;1000000000,ABS('Trades'!N194)&gt;1000000000,ABS('Trades'!O194)&gt;1000000000,ROUND('Trades'!M194,2)&lt;&gt;'Trades'!M194,ROUND('Trades'!N194,2)&lt;&gt;'Trades'!N194,ROUND('Trades'!O194,2)&lt;&gt;'Trades'!O194),FALSE),"Kwoty: do 2 miejsc po przecinku; wartość bezwzględna wpisu ≤ 1 000 000 000.",IF(AND('Trades'!G194&lt;&gt;"",OR(NOT(ISNUMBER('Trades'!G194)),'Trades'!G194&lt;=0)),"Podaj dodatnią cenę lub pozostaw puste",IF(AND('Trades'!H194&lt;&gt;"",OR(NOT(ISNUMBER('Trades'!H194)),'Trades'!H194&lt;=0)),"Podaj dodatnią cenę lub pozostaw puste","")))))))))))))))))))))))))))))))))))</x:f>
      </x:c>
      <x:c r="D194" s="31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b.d.",ROUND(SUMIFS('Exits'!$I$9:$I$608,'Exits'!$B$9:$B$608,'Trades'!A194),8)))</x:f>
      </x:c>
      <x:c r="E194" s="32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b.d.",IF(OR(O194=0,COUNTIFS('Exits'!$B$9:$B$608,'Trades'!A194,'Exits'!$G$9:$G$608,-1)&gt;0),"b.d.",_xlfn.MAXIFS('Exits'!$C$9:$C$608,'Exits'!$B$9:$B$608,'Trades'!A194))))</x:f>
      </x:c>
      <x:c r="F194" s="30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b.d.",IF(AND(O194&gt;0,SUMIFS('Exits'!$J$9:$J$608,'Exits'!$B$9:$B$608,'Trades'!A194)=O194),ROUND(SUMIFS('Exits'!$F$9:$F$608,'Exits'!$B$9:$B$608,'Trades'!A194),2),"b.d.")))</x:f>
      </x:c>
      <x:c r="G194" s="30" t="str">
        <x:f>IF(P194=0,"",IF(K194&lt;&gt;1,"b.d.",IF('Trades'!J194="NET",'Trades'!L194,ROUND(F194-'Trades'!M194-'Trades'!N194+'Trades'!O194,2))))</x:f>
      </x:c>
      <x:c r="H194" s="31" t="str">
        <x:f>IF(P194=0,"",IF(N194=1,G194/'Trades'!P194,"b.d."))</x:f>
      </x:c>
      <x:c r="I194" s="33" t="str">
        <x:f>IF(P194=0,"",IF(K194&lt;&gt;1,"Pozycja niezamknięta",IF(NOT(ISNUMBER('Trades'!P194)),"Brak lub błędne ryzyko: dodatnie, ≤ 1 000 000 000, do 2 miejsc po przecinku.",IF(OR('Trades'!P194&lt;=0,'Trades'!P194&gt;1000000000,ROUND('Trades'!P194,2)&lt;&gt;'Trades'!P194),"Brak lub błędne ryzyko: dodatnie, ≤ 1 000 000 000, do 2 miejsc po przecinku.",IF(AND('Trades'!Q194&lt;&gt;"PRICE",'Trades'!Q194&lt;&gt;"ALL_IN"),"Wybierz PRICE lub ALL_IN",IF('Trades'!Q194&lt;&gt;'Summary'!$K$4,"Wybrano inną podstawę","Zapisane"))))))</x:f>
      </x:c>
      <x:c r="J194" s="33" t="str">
        <x:f>IF(P194=0,"",IF('Summary'!$H$6="Sprawdź daty filtra","Sprawdź daty filtra",IF(L194=1,"Uwzględniona",IF(K194=1,"Poza okresem","Nieuwzględniona"))))</x:f>
      </x:c>
      <x:c r="K194" s="29" t="n">
        <x:f>IF(P194=0,0,IF('Trades'!I194="UNSUPPORTED",4,IF(C194&lt;&gt;"",3,IF('Trades'!I194="OPEN",2,1))))</x:f>
        <x:v>0</x:v>
      </x:c>
      <x:c r="L194" s="29" t="n">
        <x:f>IF(OR(K194&lt;&gt;1,'Summary'!$H$6="Sprawdź daty filtra"),0,IF(AND(OR('Summary'!$B$6="",E194&gt;='Summary'!$B$6),OR('Summary'!$E$6="",E194&lt;'Summary'!$E$6+1)),1,0))</x:f>
        <x:v>0</x:v>
      </x:c>
      <x:c r="M194" s="29" t="n">
        <x:f>IF(AND(L194=1,N194=1,'Trades'!Q194='Summary'!$K$4),1,0)</x:f>
        <x:v>0</x:v>
      </x:c>
      <x:c r="N194" s="29" t="n">
        <x:f>IF(K194&lt;&gt;1,0,IF(NOT(ISNUMBER('Trades'!P194)),0,IF(AND('Trades'!P194&gt;0,'Trades'!P194&lt;=1000000000,ROUND('Trades'!P194,2)='Trades'!P194,OR('Trades'!Q194="PRICE",'Trades'!Q194="ALL_IN")),1,0)))</x:f>
        <x:v>0</x:v>
      </x:c>
      <x:c r="O194" s="29" t="n">
        <x:f>IF(P194=0,0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0,COUNTIFS('Exits'!$B$9:$B$608,'Trades'!A194,'Exits'!$K$9:$K$608,1)))</x:f>
        <x:v>0</x:v>
      </x:c>
      <x:c r="P194" s="29" t="n">
        <x:f>IF(COUNTA('Trades'!A194:I194,'Trades'!K194:T194)=0,0,1)</x:f>
        <x:v>0</x:v>
      </x:c>
    </x:row>
    <x:row r="195" ht="52" customHeight="1">
      <x:c r="A195" s="29" t="str">
        <x:f>IF(P195=0,"",IF('Trades'!A195="","[Trades "&amp;ROW()&amp;"]",'Trades'!A195))</x:f>
      </x:c>
      <x:c r="B195" s="33" t="str">
        <x:f>IF(K195=0,"",CHOOSE(K195,"Zamknięta","Otwarta","Niepełna / błędna","Nieobsługiwana"))</x:f>
      </x:c>
      <x:c r="C195" s="33" t="str">
        <x:f>IF(P195=0,"",IF('Trades'!I195="UNSUPPORTED","Dobieranie / odwrócenia nie są obsługiwane",IF('Trades'!A195="","Podaj ID transakcji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ID: tekst zaczynający się od A–Z, do 64 znaków; bez *, ?, ~, =, &lt; i &gt;. Przykład: T-001.",IF(COUNTIFS('Trades'!$A$9:$A$208,'Trades'!A195)&lt;&gt;1,"ID transakcji się powtarza",IF('Trades'!B195="","Podaj instrument",IF(AND('Trades'!C195&lt;&gt;"LONG",'Trades'!C195&lt;&gt;"SHORT"),"Wybierz LONG lub SHORT",IF(NOT(ISNUMBER('Trades'!D195)),"Podaj prawidłowy czas otwarcia",IF(OR('Trades'!D195&lt;1,'Trades'!D195&gt;2958465),"Podaj prawidłowy czas otwarcia",IF(NOT(ISNUMBER('Trades'!E195)),"Podaj dodatnią początkową ilość",IF(OR('Trades'!E195&lt;=0,'Trades'!E195&gt;1000000,ROUND('Trades'!E195,8)&lt;&gt;'Trades'!E195),"Podaj dodatnią początkową ilość",IF('Trades'!F195="","Podaj jednostkę ilości",IF(AND('Trades'!I195&lt;&gt;"OPEN",'Trades'!I195&lt;&gt;"CLOSED"),"Wybierz OPEN lub CLOSED",IF(AND('Trades'!J195&lt;&gt;"NET",'Trades'!J195&lt;&gt;"GROSS"),"Wybierz NET lub GROSS",IF(COUNTIFS('Exits'!$B$9:$B$608,'Trades'!A195,'Exits'!$G$9:$G$608,-1)&gt;0,"Sprawdź powiązane wyjścia",IF(D195&gt;'Trades'!E195,"Zamknięta ilość przekracza początkową",IF(AND('Trades'!I195="OPEN",D195='Trades'!E195),"OPEN jest sprzeczne z zerową pozostałą ilością",IF('Trades'!I195="OPEN","",IF(O195=0,"Dodaj wyjście w Exits",IF(D195&lt;&gt;'Trades'!E195,"CLOSED wymaga zamknięcia całej ilości",IF(AND('Trades'!J195="NET",NOT(ISNUMBER('Trades'!L195))),"Podaj uzgodnione netto całej pozycji",IF(AND('Trades'!J195="NET",'Trades'!K195&lt;&gt;"YES"),"Potwierdź netto całej pozycji",IF(IF('Trades'!J195="NET",IF('Trades'!M195="",FALSE,IF(NOT(ISNUMBER('Trades'!M195)),TRUE,OR('Trades'!M195&lt;0,'Trades'!M195&gt;1000000000,ROUND('Trades'!M195,2)&lt;&gt;'Trades'!M195))),FALSE),"Kwoty: do 2 miejsc po przecinku; wartość bezwzględna wpisu ≤ 1 000 000 000.",IF(IF('Trades'!J195="NET",IF('Trades'!N195="",FALSE,IF(NOT(ISNUMBER('Trades'!N195)),TRUE,OR('Trades'!N195&lt;0,'Trades'!N195&gt;1000000000,ROUND('Trades'!N195,2)&lt;&gt;'Trades'!N195))),FALSE),"Kwoty: do 2 miejsc po przecinku; wartość bezwzględna wpisu ≤ 1 000 000 000.",IF(IF('Trades'!J195="NET",IF('Trades'!O195="",FALSE,IF(NOT(ISNUMBER('Trades'!O195)),TRUE,OR(ABS('Trades'!O195)&gt;1000000000,ROUND('Trades'!O195,2)&lt;&gt;'Trades'!O195))),FALSE),"Kwoty: do 2 miejsc po przecinku; wartość bezwzględna wpisu ≤ 1 000 000 000.",IF(AND('Trades'!J195="GROSS",NOT(ISNUMBER('Trades'!M195))),"Podaj prowizję, także zero",IF(AND('Trades'!J195="GROSS",'Trades'!M195&lt;0),"Prowizja nie może być ujemna",IF(AND('Trades'!J195="GROSS",NOT(ISNUMBER('Trades'!N195))),"Podaj pozostałe opłaty, także zero",IF(AND('Trades'!J195="GROSS",'Trades'!N195&lt;0),"Opłaty nie mogą być ujemne",IF(AND('Trades'!J195="GROSS",NOT(ISNUMBER('Trades'!O195))),"Podaj finansowanie ze znakiem, także zero",IF(AND('Trades'!J195="GROSS",NOT(ISNUMBER(F195))),"Podaj P&amp;L brutto każdego wyjścia",IF(IF('Trades'!J195="NET",OR(ABS('Trades'!L195)&gt;1000000000,ROUND('Trades'!L195,2)&lt;&gt;'Trades'!L195),FALSE),"Kwoty: do 2 miejsc po przecinku; wartość bezwzględna wpisu ≤ 1 000 000 000.",IF(IF('Trades'!J195="GROSS",OR(ABS('Trades'!M195)&gt;1000000000,ABS('Trades'!N195)&gt;1000000000,ABS('Trades'!O195)&gt;1000000000,ROUND('Trades'!M195,2)&lt;&gt;'Trades'!M195,ROUND('Trades'!N195,2)&lt;&gt;'Trades'!N195,ROUND('Trades'!O195,2)&lt;&gt;'Trades'!O195),FALSE),"Kwoty: do 2 miejsc po przecinku; wartość bezwzględna wpisu ≤ 1 000 000 000.",IF(AND('Trades'!G195&lt;&gt;"",OR(NOT(ISNUMBER('Trades'!G195)),'Trades'!G195&lt;=0)),"Podaj dodatnią cenę lub pozostaw puste",IF(AND('Trades'!H195&lt;&gt;"",OR(NOT(ISNUMBER('Trades'!H195)),'Trades'!H195&lt;=0)),"Podaj dodatnią cenę lub pozostaw puste","")))))))))))))))))))))))))))))))))))</x:f>
      </x:c>
      <x:c r="D195" s="31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b.d.",ROUND(SUMIFS('Exits'!$I$9:$I$608,'Exits'!$B$9:$B$608,'Trades'!A195),8)))</x:f>
      </x:c>
      <x:c r="E195" s="32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b.d.",IF(OR(O195=0,COUNTIFS('Exits'!$B$9:$B$608,'Trades'!A195,'Exits'!$G$9:$G$608,-1)&gt;0),"b.d.",_xlfn.MAXIFS('Exits'!$C$9:$C$608,'Exits'!$B$9:$B$608,'Trades'!A195))))</x:f>
      </x:c>
      <x:c r="F195" s="30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b.d.",IF(AND(O195&gt;0,SUMIFS('Exits'!$J$9:$J$608,'Exits'!$B$9:$B$608,'Trades'!A195)=O195),ROUND(SUMIFS('Exits'!$F$9:$F$608,'Exits'!$B$9:$B$608,'Trades'!A195),2),"b.d.")))</x:f>
      </x:c>
      <x:c r="G195" s="30" t="str">
        <x:f>IF(P195=0,"",IF(K195&lt;&gt;1,"b.d.",IF('Trades'!J195="NET",'Trades'!L195,ROUND(F195-'Trades'!M195-'Trades'!N195+'Trades'!O195,2))))</x:f>
      </x:c>
      <x:c r="H195" s="31" t="str">
        <x:f>IF(P195=0,"",IF(N195=1,G195/'Trades'!P195,"b.d."))</x:f>
      </x:c>
      <x:c r="I195" s="33" t="str">
        <x:f>IF(P195=0,"",IF(K195&lt;&gt;1,"Pozycja niezamknięta",IF(NOT(ISNUMBER('Trades'!P195)),"Brak lub błędne ryzyko: dodatnie, ≤ 1 000 000 000, do 2 miejsc po przecinku.",IF(OR('Trades'!P195&lt;=0,'Trades'!P195&gt;1000000000,ROUND('Trades'!P195,2)&lt;&gt;'Trades'!P195),"Brak lub błędne ryzyko: dodatnie, ≤ 1 000 000 000, do 2 miejsc po przecinku.",IF(AND('Trades'!Q195&lt;&gt;"PRICE",'Trades'!Q195&lt;&gt;"ALL_IN"),"Wybierz PRICE lub ALL_IN",IF('Trades'!Q195&lt;&gt;'Summary'!$K$4,"Wybrano inną podstawę","Zapisane"))))))</x:f>
      </x:c>
      <x:c r="J195" s="33" t="str">
        <x:f>IF(P195=0,"",IF('Summary'!$H$6="Sprawdź daty filtra","Sprawdź daty filtra",IF(L195=1,"Uwzględniona",IF(K195=1,"Poza okresem","Nieuwzględniona"))))</x:f>
      </x:c>
      <x:c r="K195" s="29" t="n">
        <x:f>IF(P195=0,0,IF('Trades'!I195="UNSUPPORTED",4,IF(C195&lt;&gt;"",3,IF('Trades'!I195="OPEN",2,1))))</x:f>
        <x:v>0</x:v>
      </x:c>
      <x:c r="L195" s="29" t="n">
        <x:f>IF(OR(K195&lt;&gt;1,'Summary'!$H$6="Sprawdź daty filtra"),0,IF(AND(OR('Summary'!$B$6="",E195&gt;='Summary'!$B$6),OR('Summary'!$E$6="",E195&lt;'Summary'!$E$6+1)),1,0))</x:f>
        <x:v>0</x:v>
      </x:c>
      <x:c r="M195" s="29" t="n">
        <x:f>IF(AND(L195=1,N195=1,'Trades'!Q195='Summary'!$K$4),1,0)</x:f>
        <x:v>0</x:v>
      </x:c>
      <x:c r="N195" s="29" t="n">
        <x:f>IF(K195&lt;&gt;1,0,IF(NOT(ISNUMBER('Trades'!P195)),0,IF(AND('Trades'!P195&gt;0,'Trades'!P195&lt;=1000000000,ROUND('Trades'!P195,2)='Trades'!P195,OR('Trades'!Q195="PRICE",'Trades'!Q195="ALL_IN")),1,0)))</x:f>
        <x:v>0</x:v>
      </x:c>
      <x:c r="O195" s="29" t="n">
        <x:f>IF(P195=0,0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0,COUNTIFS('Exits'!$B$9:$B$608,'Trades'!A195,'Exits'!$K$9:$K$608,1)))</x:f>
        <x:v>0</x:v>
      </x:c>
      <x:c r="P195" s="29" t="n">
        <x:f>IF(COUNTA('Trades'!A195:I195,'Trades'!K195:T195)=0,0,1)</x:f>
        <x:v>0</x:v>
      </x:c>
    </x:row>
    <x:row r="196" ht="52" customHeight="1">
      <x:c r="A196" s="29" t="str">
        <x:f>IF(P196=0,"",IF('Trades'!A196="","[Trades "&amp;ROW()&amp;"]",'Trades'!A196))</x:f>
      </x:c>
      <x:c r="B196" s="33" t="str">
        <x:f>IF(K196=0,"",CHOOSE(K196,"Zamknięta","Otwarta","Niepełna / błędna","Nieobsługiwana"))</x:f>
      </x:c>
      <x:c r="C196" s="33" t="str">
        <x:f>IF(P196=0,"",IF('Trades'!I196="UNSUPPORTED","Dobieranie / odwrócenia nie są obsługiwane",IF('Trades'!A196="","Podaj ID transakcji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ID: tekst zaczynający się od A–Z, do 64 znaków; bez *, ?, ~, =, &lt; i &gt;. Przykład: T-001.",IF(COUNTIFS('Trades'!$A$9:$A$208,'Trades'!A196)&lt;&gt;1,"ID transakcji się powtarza",IF('Trades'!B196="","Podaj instrument",IF(AND('Trades'!C196&lt;&gt;"LONG",'Trades'!C196&lt;&gt;"SHORT"),"Wybierz LONG lub SHORT",IF(NOT(ISNUMBER('Trades'!D196)),"Podaj prawidłowy czas otwarcia",IF(OR('Trades'!D196&lt;1,'Trades'!D196&gt;2958465),"Podaj prawidłowy czas otwarcia",IF(NOT(ISNUMBER('Trades'!E196)),"Podaj dodatnią początkową ilość",IF(OR('Trades'!E196&lt;=0,'Trades'!E196&gt;1000000,ROUND('Trades'!E196,8)&lt;&gt;'Trades'!E196),"Podaj dodatnią początkową ilość",IF('Trades'!F196="","Podaj jednostkę ilości",IF(AND('Trades'!I196&lt;&gt;"OPEN",'Trades'!I196&lt;&gt;"CLOSED"),"Wybierz OPEN lub CLOSED",IF(AND('Trades'!J196&lt;&gt;"NET",'Trades'!J196&lt;&gt;"GROSS"),"Wybierz NET lub GROSS",IF(COUNTIFS('Exits'!$B$9:$B$608,'Trades'!A196,'Exits'!$G$9:$G$608,-1)&gt;0,"Sprawdź powiązane wyjścia",IF(D196&gt;'Trades'!E196,"Zamknięta ilość przekracza początkową",IF(AND('Trades'!I196="OPEN",D196='Trades'!E196),"OPEN jest sprzeczne z zerową pozostałą ilością",IF('Trades'!I196="OPEN","",IF(O196=0,"Dodaj wyjście w Exits",IF(D196&lt;&gt;'Trades'!E196,"CLOSED wymaga zamknięcia całej ilości",IF(AND('Trades'!J196="NET",NOT(ISNUMBER('Trades'!L196))),"Podaj uzgodnione netto całej pozycji",IF(AND('Trades'!J196="NET",'Trades'!K196&lt;&gt;"YES"),"Potwierdź netto całej pozycji",IF(IF('Trades'!J196="NET",IF('Trades'!M196="",FALSE,IF(NOT(ISNUMBER('Trades'!M196)),TRUE,OR('Trades'!M196&lt;0,'Trades'!M196&gt;1000000000,ROUND('Trades'!M196,2)&lt;&gt;'Trades'!M196))),FALSE),"Kwoty: do 2 miejsc po przecinku; wartość bezwzględna wpisu ≤ 1 000 000 000.",IF(IF('Trades'!J196="NET",IF('Trades'!N196="",FALSE,IF(NOT(ISNUMBER('Trades'!N196)),TRUE,OR('Trades'!N196&lt;0,'Trades'!N196&gt;1000000000,ROUND('Trades'!N196,2)&lt;&gt;'Trades'!N196))),FALSE),"Kwoty: do 2 miejsc po przecinku; wartość bezwzględna wpisu ≤ 1 000 000 000.",IF(IF('Trades'!J196="NET",IF('Trades'!O196="",FALSE,IF(NOT(ISNUMBER('Trades'!O196)),TRUE,OR(ABS('Trades'!O196)&gt;1000000000,ROUND('Trades'!O196,2)&lt;&gt;'Trades'!O196))),FALSE),"Kwoty: do 2 miejsc po przecinku; wartość bezwzględna wpisu ≤ 1 000 000 000.",IF(AND('Trades'!J196="GROSS",NOT(ISNUMBER('Trades'!M196))),"Podaj prowizję, także zero",IF(AND('Trades'!J196="GROSS",'Trades'!M196&lt;0),"Prowizja nie może być ujemna",IF(AND('Trades'!J196="GROSS",NOT(ISNUMBER('Trades'!N196))),"Podaj pozostałe opłaty, także zero",IF(AND('Trades'!J196="GROSS",'Trades'!N196&lt;0),"Opłaty nie mogą być ujemne",IF(AND('Trades'!J196="GROSS",NOT(ISNUMBER('Trades'!O196))),"Podaj finansowanie ze znakiem, także zero",IF(AND('Trades'!J196="GROSS",NOT(ISNUMBER(F196))),"Podaj P&amp;L brutto każdego wyjścia",IF(IF('Trades'!J196="NET",OR(ABS('Trades'!L196)&gt;1000000000,ROUND('Trades'!L196,2)&lt;&gt;'Trades'!L196),FALSE),"Kwoty: do 2 miejsc po przecinku; wartość bezwzględna wpisu ≤ 1 000 000 000.",IF(IF('Trades'!J196="GROSS",OR(ABS('Trades'!M196)&gt;1000000000,ABS('Trades'!N196)&gt;1000000000,ABS('Trades'!O196)&gt;1000000000,ROUND('Trades'!M196,2)&lt;&gt;'Trades'!M196,ROUND('Trades'!N196,2)&lt;&gt;'Trades'!N196,ROUND('Trades'!O196,2)&lt;&gt;'Trades'!O196),FALSE),"Kwoty: do 2 miejsc po przecinku; wartość bezwzględna wpisu ≤ 1 000 000 000.",IF(AND('Trades'!G196&lt;&gt;"",OR(NOT(ISNUMBER('Trades'!G196)),'Trades'!G196&lt;=0)),"Podaj dodatnią cenę lub pozostaw puste",IF(AND('Trades'!H196&lt;&gt;"",OR(NOT(ISNUMBER('Trades'!H196)),'Trades'!H196&lt;=0)),"Podaj dodatnią cenę lub pozostaw puste","")))))))))))))))))))))))))))))))))))</x:f>
      </x:c>
      <x:c r="D196" s="31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b.d.",ROUND(SUMIFS('Exits'!$I$9:$I$608,'Exits'!$B$9:$B$608,'Trades'!A196),8)))</x:f>
      </x:c>
      <x:c r="E196" s="32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b.d.",IF(OR(O196=0,COUNTIFS('Exits'!$B$9:$B$608,'Trades'!A196,'Exits'!$G$9:$G$608,-1)&gt;0),"b.d.",_xlfn.MAXIFS('Exits'!$C$9:$C$608,'Exits'!$B$9:$B$608,'Trades'!A196))))</x:f>
      </x:c>
      <x:c r="F196" s="30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b.d.",IF(AND(O196&gt;0,SUMIFS('Exits'!$J$9:$J$608,'Exits'!$B$9:$B$608,'Trades'!A196)=O196),ROUND(SUMIFS('Exits'!$F$9:$F$608,'Exits'!$B$9:$B$608,'Trades'!A196),2),"b.d.")))</x:f>
      </x:c>
      <x:c r="G196" s="30" t="str">
        <x:f>IF(P196=0,"",IF(K196&lt;&gt;1,"b.d.",IF('Trades'!J196="NET",'Trades'!L196,ROUND(F196-'Trades'!M196-'Trades'!N196+'Trades'!O196,2))))</x:f>
      </x:c>
      <x:c r="H196" s="31" t="str">
        <x:f>IF(P196=0,"",IF(N196=1,G196/'Trades'!P196,"b.d."))</x:f>
      </x:c>
      <x:c r="I196" s="33" t="str">
        <x:f>IF(P196=0,"",IF(K196&lt;&gt;1,"Pozycja niezamknięta",IF(NOT(ISNUMBER('Trades'!P196)),"Brak lub błędne ryzyko: dodatnie, ≤ 1 000 000 000, do 2 miejsc po przecinku.",IF(OR('Trades'!P196&lt;=0,'Trades'!P196&gt;1000000000,ROUND('Trades'!P196,2)&lt;&gt;'Trades'!P196),"Brak lub błędne ryzyko: dodatnie, ≤ 1 000 000 000, do 2 miejsc po przecinku.",IF(AND('Trades'!Q196&lt;&gt;"PRICE",'Trades'!Q196&lt;&gt;"ALL_IN"),"Wybierz PRICE lub ALL_IN",IF('Trades'!Q196&lt;&gt;'Summary'!$K$4,"Wybrano inną podstawę","Zapisane"))))))</x:f>
      </x:c>
      <x:c r="J196" s="33" t="str">
        <x:f>IF(P196=0,"",IF('Summary'!$H$6="Sprawdź daty filtra","Sprawdź daty filtra",IF(L196=1,"Uwzględniona",IF(K196=1,"Poza okresem","Nieuwzględniona"))))</x:f>
      </x:c>
      <x:c r="K196" s="29" t="n">
        <x:f>IF(P196=0,0,IF('Trades'!I196="UNSUPPORTED",4,IF(C196&lt;&gt;"",3,IF('Trades'!I196="OPEN",2,1))))</x:f>
        <x:v>0</x:v>
      </x:c>
      <x:c r="L196" s="29" t="n">
        <x:f>IF(OR(K196&lt;&gt;1,'Summary'!$H$6="Sprawdź daty filtra"),0,IF(AND(OR('Summary'!$B$6="",E196&gt;='Summary'!$B$6),OR('Summary'!$E$6="",E196&lt;'Summary'!$E$6+1)),1,0))</x:f>
        <x:v>0</x:v>
      </x:c>
      <x:c r="M196" s="29" t="n">
        <x:f>IF(AND(L196=1,N196=1,'Trades'!Q196='Summary'!$K$4),1,0)</x:f>
        <x:v>0</x:v>
      </x:c>
      <x:c r="N196" s="29" t="n">
        <x:f>IF(K196&lt;&gt;1,0,IF(NOT(ISNUMBER('Trades'!P196)),0,IF(AND('Trades'!P196&gt;0,'Trades'!P196&lt;=1000000000,ROUND('Trades'!P196,2)='Trades'!P196,OR('Trades'!Q196="PRICE",'Trades'!Q196="ALL_IN")),1,0)))</x:f>
        <x:v>0</x:v>
      </x:c>
      <x:c r="O196" s="29" t="n">
        <x:f>IF(P196=0,0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0,COUNTIFS('Exits'!$B$9:$B$608,'Trades'!A196,'Exits'!$K$9:$K$608,1)))</x:f>
        <x:v>0</x:v>
      </x:c>
      <x:c r="P196" s="29" t="n">
        <x:f>IF(COUNTA('Trades'!A196:I196,'Trades'!K196:T196)=0,0,1)</x:f>
        <x:v>0</x:v>
      </x:c>
    </x:row>
    <x:row r="197" ht="52" customHeight="1">
      <x:c r="A197" s="29" t="str">
        <x:f>IF(P197=0,"",IF('Trades'!A197="","[Trades "&amp;ROW()&amp;"]",'Trades'!A197))</x:f>
      </x:c>
      <x:c r="B197" s="33" t="str">
        <x:f>IF(K197=0,"",CHOOSE(K197,"Zamknięta","Otwarta","Niepełna / błędna","Nieobsługiwana"))</x:f>
      </x:c>
      <x:c r="C197" s="33" t="str">
        <x:f>IF(P197=0,"",IF('Trades'!I197="UNSUPPORTED","Dobieranie / odwrócenia nie są obsługiwane",IF('Trades'!A197="","Podaj ID transakcji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ID: tekst zaczynający się od A–Z, do 64 znaków; bez *, ?, ~, =, &lt; i &gt;. Przykład: T-001.",IF(COUNTIFS('Trades'!$A$9:$A$208,'Trades'!A197)&lt;&gt;1,"ID transakcji się powtarza",IF('Trades'!B197="","Podaj instrument",IF(AND('Trades'!C197&lt;&gt;"LONG",'Trades'!C197&lt;&gt;"SHORT"),"Wybierz LONG lub SHORT",IF(NOT(ISNUMBER('Trades'!D197)),"Podaj prawidłowy czas otwarcia",IF(OR('Trades'!D197&lt;1,'Trades'!D197&gt;2958465),"Podaj prawidłowy czas otwarcia",IF(NOT(ISNUMBER('Trades'!E197)),"Podaj dodatnią początkową ilość",IF(OR('Trades'!E197&lt;=0,'Trades'!E197&gt;1000000,ROUND('Trades'!E197,8)&lt;&gt;'Trades'!E197),"Podaj dodatnią początkową ilość",IF('Trades'!F197="","Podaj jednostkę ilości",IF(AND('Trades'!I197&lt;&gt;"OPEN",'Trades'!I197&lt;&gt;"CLOSED"),"Wybierz OPEN lub CLOSED",IF(AND('Trades'!J197&lt;&gt;"NET",'Trades'!J197&lt;&gt;"GROSS"),"Wybierz NET lub GROSS",IF(COUNTIFS('Exits'!$B$9:$B$608,'Trades'!A197,'Exits'!$G$9:$G$608,-1)&gt;0,"Sprawdź powiązane wyjścia",IF(D197&gt;'Trades'!E197,"Zamknięta ilość przekracza początkową",IF(AND('Trades'!I197="OPEN",D197='Trades'!E197),"OPEN jest sprzeczne z zerową pozostałą ilością",IF('Trades'!I197="OPEN","",IF(O197=0,"Dodaj wyjście w Exits",IF(D197&lt;&gt;'Trades'!E197,"CLOSED wymaga zamknięcia całej ilości",IF(AND('Trades'!J197="NET",NOT(ISNUMBER('Trades'!L197))),"Podaj uzgodnione netto całej pozycji",IF(AND('Trades'!J197="NET",'Trades'!K197&lt;&gt;"YES"),"Potwierdź netto całej pozycji",IF(IF('Trades'!J197="NET",IF('Trades'!M197="",FALSE,IF(NOT(ISNUMBER('Trades'!M197)),TRUE,OR('Trades'!M197&lt;0,'Trades'!M197&gt;1000000000,ROUND('Trades'!M197,2)&lt;&gt;'Trades'!M197))),FALSE),"Kwoty: do 2 miejsc po przecinku; wartość bezwzględna wpisu ≤ 1 000 000 000.",IF(IF('Trades'!J197="NET",IF('Trades'!N197="",FALSE,IF(NOT(ISNUMBER('Trades'!N197)),TRUE,OR('Trades'!N197&lt;0,'Trades'!N197&gt;1000000000,ROUND('Trades'!N197,2)&lt;&gt;'Trades'!N197))),FALSE),"Kwoty: do 2 miejsc po przecinku; wartość bezwzględna wpisu ≤ 1 000 000 000.",IF(IF('Trades'!J197="NET",IF('Trades'!O197="",FALSE,IF(NOT(ISNUMBER('Trades'!O197)),TRUE,OR(ABS('Trades'!O197)&gt;1000000000,ROUND('Trades'!O197,2)&lt;&gt;'Trades'!O197))),FALSE),"Kwoty: do 2 miejsc po przecinku; wartość bezwzględna wpisu ≤ 1 000 000 000.",IF(AND('Trades'!J197="GROSS",NOT(ISNUMBER('Trades'!M197))),"Podaj prowizję, także zero",IF(AND('Trades'!J197="GROSS",'Trades'!M197&lt;0),"Prowizja nie może być ujemna",IF(AND('Trades'!J197="GROSS",NOT(ISNUMBER('Trades'!N197))),"Podaj pozostałe opłaty, także zero",IF(AND('Trades'!J197="GROSS",'Trades'!N197&lt;0),"Opłaty nie mogą być ujemne",IF(AND('Trades'!J197="GROSS",NOT(ISNUMBER('Trades'!O197))),"Podaj finansowanie ze znakiem, także zero",IF(AND('Trades'!J197="GROSS",NOT(ISNUMBER(F197))),"Podaj P&amp;L brutto każdego wyjścia",IF(IF('Trades'!J197="NET",OR(ABS('Trades'!L197)&gt;1000000000,ROUND('Trades'!L197,2)&lt;&gt;'Trades'!L197),FALSE),"Kwoty: do 2 miejsc po przecinku; wartość bezwzględna wpisu ≤ 1 000 000 000.",IF(IF('Trades'!J197="GROSS",OR(ABS('Trades'!M197)&gt;1000000000,ABS('Trades'!N197)&gt;1000000000,ABS('Trades'!O197)&gt;1000000000,ROUND('Trades'!M197,2)&lt;&gt;'Trades'!M197,ROUND('Trades'!N197,2)&lt;&gt;'Trades'!N197,ROUND('Trades'!O197,2)&lt;&gt;'Trades'!O197),FALSE),"Kwoty: do 2 miejsc po przecinku; wartość bezwzględna wpisu ≤ 1 000 000 000.",IF(AND('Trades'!G197&lt;&gt;"",OR(NOT(ISNUMBER('Trades'!G197)),'Trades'!G197&lt;=0)),"Podaj dodatnią cenę lub pozostaw puste",IF(AND('Trades'!H197&lt;&gt;"",OR(NOT(ISNUMBER('Trades'!H197)),'Trades'!H197&lt;=0)),"Podaj dodatnią cenę lub pozostaw puste","")))))))))))))))))))))))))))))))))))</x:f>
      </x:c>
      <x:c r="D197" s="31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b.d.",ROUND(SUMIFS('Exits'!$I$9:$I$608,'Exits'!$B$9:$B$608,'Trades'!A197),8)))</x:f>
      </x:c>
      <x:c r="E197" s="32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b.d.",IF(OR(O197=0,COUNTIFS('Exits'!$B$9:$B$608,'Trades'!A197,'Exits'!$G$9:$G$608,-1)&gt;0),"b.d.",_xlfn.MAXIFS('Exits'!$C$9:$C$608,'Exits'!$B$9:$B$608,'Trades'!A197))))</x:f>
      </x:c>
      <x:c r="F197" s="30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b.d.",IF(AND(O197&gt;0,SUMIFS('Exits'!$J$9:$J$608,'Exits'!$B$9:$B$608,'Trades'!A197)=O197),ROUND(SUMIFS('Exits'!$F$9:$F$608,'Exits'!$B$9:$B$608,'Trades'!A197),2),"b.d.")))</x:f>
      </x:c>
      <x:c r="G197" s="30" t="str">
        <x:f>IF(P197=0,"",IF(K197&lt;&gt;1,"b.d.",IF('Trades'!J197="NET",'Trades'!L197,ROUND(F197-'Trades'!M197-'Trades'!N197+'Trades'!O197,2))))</x:f>
      </x:c>
      <x:c r="H197" s="31" t="str">
        <x:f>IF(P197=0,"",IF(N197=1,G197/'Trades'!P197,"b.d."))</x:f>
      </x:c>
      <x:c r="I197" s="33" t="str">
        <x:f>IF(P197=0,"",IF(K197&lt;&gt;1,"Pozycja niezamknięta",IF(NOT(ISNUMBER('Trades'!P197)),"Brak lub błędne ryzyko: dodatnie, ≤ 1 000 000 000, do 2 miejsc po przecinku.",IF(OR('Trades'!P197&lt;=0,'Trades'!P197&gt;1000000000,ROUND('Trades'!P197,2)&lt;&gt;'Trades'!P197),"Brak lub błędne ryzyko: dodatnie, ≤ 1 000 000 000, do 2 miejsc po przecinku.",IF(AND('Trades'!Q197&lt;&gt;"PRICE",'Trades'!Q197&lt;&gt;"ALL_IN"),"Wybierz PRICE lub ALL_IN",IF('Trades'!Q197&lt;&gt;'Summary'!$K$4,"Wybrano inną podstawę","Zapisane"))))))</x:f>
      </x:c>
      <x:c r="J197" s="33" t="str">
        <x:f>IF(P197=0,"",IF('Summary'!$H$6="Sprawdź daty filtra","Sprawdź daty filtra",IF(L197=1,"Uwzględniona",IF(K197=1,"Poza okresem","Nieuwzględniona"))))</x:f>
      </x:c>
      <x:c r="K197" s="29" t="n">
        <x:f>IF(P197=0,0,IF('Trades'!I197="UNSUPPORTED",4,IF(C197&lt;&gt;"",3,IF('Trades'!I197="OPEN",2,1))))</x:f>
        <x:v>0</x:v>
      </x:c>
      <x:c r="L197" s="29" t="n">
        <x:f>IF(OR(K197&lt;&gt;1,'Summary'!$H$6="Sprawdź daty filtra"),0,IF(AND(OR('Summary'!$B$6="",E197&gt;='Summary'!$B$6),OR('Summary'!$E$6="",E197&lt;'Summary'!$E$6+1)),1,0))</x:f>
        <x:v>0</x:v>
      </x:c>
      <x:c r="M197" s="29" t="n">
        <x:f>IF(AND(L197=1,N197=1,'Trades'!Q197='Summary'!$K$4),1,0)</x:f>
        <x:v>0</x:v>
      </x:c>
      <x:c r="N197" s="29" t="n">
        <x:f>IF(K197&lt;&gt;1,0,IF(NOT(ISNUMBER('Trades'!P197)),0,IF(AND('Trades'!P197&gt;0,'Trades'!P197&lt;=1000000000,ROUND('Trades'!P197,2)='Trades'!P197,OR('Trades'!Q197="PRICE",'Trades'!Q197="ALL_IN")),1,0)))</x:f>
        <x:v>0</x:v>
      </x:c>
      <x:c r="O197" s="29" t="n">
        <x:f>IF(P197=0,0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0,COUNTIFS('Exits'!$B$9:$B$608,'Trades'!A197,'Exits'!$K$9:$K$608,1)))</x:f>
        <x:v>0</x:v>
      </x:c>
      <x:c r="P197" s="29" t="n">
        <x:f>IF(COUNTA('Trades'!A197:I197,'Trades'!K197:T197)=0,0,1)</x:f>
        <x:v>0</x:v>
      </x:c>
    </x:row>
    <x:row r="198" ht="52" customHeight="1">
      <x:c r="A198" s="29" t="str">
        <x:f>IF(P198=0,"",IF('Trades'!A198="","[Trades "&amp;ROW()&amp;"]",'Trades'!A198))</x:f>
      </x:c>
      <x:c r="B198" s="33" t="str">
        <x:f>IF(K198=0,"",CHOOSE(K198,"Zamknięta","Otwarta","Niepełna / błędna","Nieobsługiwana"))</x:f>
      </x:c>
      <x:c r="C198" s="33" t="str">
        <x:f>IF(P198=0,"",IF('Trades'!I198="UNSUPPORTED","Dobieranie / odwrócenia nie są obsługiwane",IF('Trades'!A198="","Podaj ID transakcji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ID: tekst zaczynający się od A–Z, do 64 znaków; bez *, ?, ~, =, &lt; i &gt;. Przykład: T-001.",IF(COUNTIFS('Trades'!$A$9:$A$208,'Trades'!A198)&lt;&gt;1,"ID transakcji się powtarza",IF('Trades'!B198="","Podaj instrument",IF(AND('Trades'!C198&lt;&gt;"LONG",'Trades'!C198&lt;&gt;"SHORT"),"Wybierz LONG lub SHORT",IF(NOT(ISNUMBER('Trades'!D198)),"Podaj prawidłowy czas otwarcia",IF(OR('Trades'!D198&lt;1,'Trades'!D198&gt;2958465),"Podaj prawidłowy czas otwarcia",IF(NOT(ISNUMBER('Trades'!E198)),"Podaj dodatnią początkową ilość",IF(OR('Trades'!E198&lt;=0,'Trades'!E198&gt;1000000,ROUND('Trades'!E198,8)&lt;&gt;'Trades'!E198),"Podaj dodatnią początkową ilość",IF('Trades'!F198="","Podaj jednostkę ilości",IF(AND('Trades'!I198&lt;&gt;"OPEN",'Trades'!I198&lt;&gt;"CLOSED"),"Wybierz OPEN lub CLOSED",IF(AND('Trades'!J198&lt;&gt;"NET",'Trades'!J198&lt;&gt;"GROSS"),"Wybierz NET lub GROSS",IF(COUNTIFS('Exits'!$B$9:$B$608,'Trades'!A198,'Exits'!$G$9:$G$608,-1)&gt;0,"Sprawdź powiązane wyjścia",IF(D198&gt;'Trades'!E198,"Zamknięta ilość przekracza początkową",IF(AND('Trades'!I198="OPEN",D198='Trades'!E198),"OPEN jest sprzeczne z zerową pozostałą ilością",IF('Trades'!I198="OPEN","",IF(O198=0,"Dodaj wyjście w Exits",IF(D198&lt;&gt;'Trades'!E198,"CLOSED wymaga zamknięcia całej ilości",IF(AND('Trades'!J198="NET",NOT(ISNUMBER('Trades'!L198))),"Podaj uzgodnione netto całej pozycji",IF(AND('Trades'!J198="NET",'Trades'!K198&lt;&gt;"YES"),"Potwierdź netto całej pozycji",IF(IF('Trades'!J198="NET",IF('Trades'!M198="",FALSE,IF(NOT(ISNUMBER('Trades'!M198)),TRUE,OR('Trades'!M198&lt;0,'Trades'!M198&gt;1000000000,ROUND('Trades'!M198,2)&lt;&gt;'Trades'!M198))),FALSE),"Kwoty: do 2 miejsc po przecinku; wartość bezwzględna wpisu ≤ 1 000 000 000.",IF(IF('Trades'!J198="NET",IF('Trades'!N198="",FALSE,IF(NOT(ISNUMBER('Trades'!N198)),TRUE,OR('Trades'!N198&lt;0,'Trades'!N198&gt;1000000000,ROUND('Trades'!N198,2)&lt;&gt;'Trades'!N198))),FALSE),"Kwoty: do 2 miejsc po przecinku; wartość bezwzględna wpisu ≤ 1 000 000 000.",IF(IF('Trades'!J198="NET",IF('Trades'!O198="",FALSE,IF(NOT(ISNUMBER('Trades'!O198)),TRUE,OR(ABS('Trades'!O198)&gt;1000000000,ROUND('Trades'!O198,2)&lt;&gt;'Trades'!O198))),FALSE),"Kwoty: do 2 miejsc po przecinku; wartość bezwzględna wpisu ≤ 1 000 000 000.",IF(AND('Trades'!J198="GROSS",NOT(ISNUMBER('Trades'!M198))),"Podaj prowizję, także zero",IF(AND('Trades'!J198="GROSS",'Trades'!M198&lt;0),"Prowizja nie może być ujemna",IF(AND('Trades'!J198="GROSS",NOT(ISNUMBER('Trades'!N198))),"Podaj pozostałe opłaty, także zero",IF(AND('Trades'!J198="GROSS",'Trades'!N198&lt;0),"Opłaty nie mogą być ujemne",IF(AND('Trades'!J198="GROSS",NOT(ISNUMBER('Trades'!O198))),"Podaj finansowanie ze znakiem, także zero",IF(AND('Trades'!J198="GROSS",NOT(ISNUMBER(F198))),"Podaj P&amp;L brutto każdego wyjścia",IF(IF('Trades'!J198="NET",OR(ABS('Trades'!L198)&gt;1000000000,ROUND('Trades'!L198,2)&lt;&gt;'Trades'!L198),FALSE),"Kwoty: do 2 miejsc po przecinku; wartość bezwzględna wpisu ≤ 1 000 000 000.",IF(IF('Trades'!J198="GROSS",OR(ABS('Trades'!M198)&gt;1000000000,ABS('Trades'!N198)&gt;1000000000,ABS('Trades'!O198)&gt;1000000000,ROUND('Trades'!M198,2)&lt;&gt;'Trades'!M198,ROUND('Trades'!N198,2)&lt;&gt;'Trades'!N198,ROUND('Trades'!O198,2)&lt;&gt;'Trades'!O198),FALSE),"Kwoty: do 2 miejsc po przecinku; wartość bezwzględna wpisu ≤ 1 000 000 000.",IF(AND('Trades'!G198&lt;&gt;"",OR(NOT(ISNUMBER('Trades'!G198)),'Trades'!G198&lt;=0)),"Podaj dodatnią cenę lub pozostaw puste",IF(AND('Trades'!H198&lt;&gt;"",OR(NOT(ISNUMBER('Trades'!H198)),'Trades'!H198&lt;=0)),"Podaj dodatnią cenę lub pozostaw puste","")))))))))))))))))))))))))))))))))))</x:f>
      </x:c>
      <x:c r="D198" s="31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b.d.",ROUND(SUMIFS('Exits'!$I$9:$I$608,'Exits'!$B$9:$B$608,'Trades'!A198),8)))</x:f>
      </x:c>
      <x:c r="E198" s="32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b.d.",IF(OR(O198=0,COUNTIFS('Exits'!$B$9:$B$608,'Trades'!A198,'Exits'!$G$9:$G$608,-1)&gt;0),"b.d.",_xlfn.MAXIFS('Exits'!$C$9:$C$608,'Exits'!$B$9:$B$608,'Trades'!A198))))</x:f>
      </x:c>
      <x:c r="F198" s="30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b.d.",IF(AND(O198&gt;0,SUMIFS('Exits'!$J$9:$J$608,'Exits'!$B$9:$B$608,'Trades'!A198)=O198),ROUND(SUMIFS('Exits'!$F$9:$F$608,'Exits'!$B$9:$B$608,'Trades'!A198),2),"b.d.")))</x:f>
      </x:c>
      <x:c r="G198" s="30" t="str">
        <x:f>IF(P198=0,"",IF(K198&lt;&gt;1,"b.d.",IF('Trades'!J198="NET",'Trades'!L198,ROUND(F198-'Trades'!M198-'Trades'!N198+'Trades'!O198,2))))</x:f>
      </x:c>
      <x:c r="H198" s="31" t="str">
        <x:f>IF(P198=0,"",IF(N198=1,G198/'Trades'!P198,"b.d."))</x:f>
      </x:c>
      <x:c r="I198" s="33" t="str">
        <x:f>IF(P198=0,"",IF(K198&lt;&gt;1,"Pozycja niezamknięta",IF(NOT(ISNUMBER('Trades'!P198)),"Brak lub błędne ryzyko: dodatnie, ≤ 1 000 000 000, do 2 miejsc po przecinku.",IF(OR('Trades'!P198&lt;=0,'Trades'!P198&gt;1000000000,ROUND('Trades'!P198,2)&lt;&gt;'Trades'!P198),"Brak lub błędne ryzyko: dodatnie, ≤ 1 000 000 000, do 2 miejsc po przecinku.",IF(AND('Trades'!Q198&lt;&gt;"PRICE",'Trades'!Q198&lt;&gt;"ALL_IN"),"Wybierz PRICE lub ALL_IN",IF('Trades'!Q198&lt;&gt;'Summary'!$K$4,"Wybrano inną podstawę","Zapisane"))))))</x:f>
      </x:c>
      <x:c r="J198" s="33" t="str">
        <x:f>IF(P198=0,"",IF('Summary'!$H$6="Sprawdź daty filtra","Sprawdź daty filtra",IF(L198=1,"Uwzględniona",IF(K198=1,"Poza okresem","Nieuwzględniona"))))</x:f>
      </x:c>
      <x:c r="K198" s="29" t="n">
        <x:f>IF(P198=0,0,IF('Trades'!I198="UNSUPPORTED",4,IF(C198&lt;&gt;"",3,IF('Trades'!I198="OPEN",2,1))))</x:f>
        <x:v>0</x:v>
      </x:c>
      <x:c r="L198" s="29" t="n">
        <x:f>IF(OR(K198&lt;&gt;1,'Summary'!$H$6="Sprawdź daty filtra"),0,IF(AND(OR('Summary'!$B$6="",E198&gt;='Summary'!$B$6),OR('Summary'!$E$6="",E198&lt;'Summary'!$E$6+1)),1,0))</x:f>
        <x:v>0</x:v>
      </x:c>
      <x:c r="M198" s="29" t="n">
        <x:f>IF(AND(L198=1,N198=1,'Trades'!Q198='Summary'!$K$4),1,0)</x:f>
        <x:v>0</x:v>
      </x:c>
      <x:c r="N198" s="29" t="n">
        <x:f>IF(K198&lt;&gt;1,0,IF(NOT(ISNUMBER('Trades'!P198)),0,IF(AND('Trades'!P198&gt;0,'Trades'!P198&lt;=1000000000,ROUND('Trades'!P198,2)='Trades'!P198,OR('Trades'!Q198="PRICE",'Trades'!Q198="ALL_IN")),1,0)))</x:f>
        <x:v>0</x:v>
      </x:c>
      <x:c r="O198" s="29" t="n">
        <x:f>IF(P198=0,0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0,COUNTIFS('Exits'!$B$9:$B$608,'Trades'!A198,'Exits'!$K$9:$K$608,1)))</x:f>
        <x:v>0</x:v>
      </x:c>
      <x:c r="P198" s="29" t="n">
        <x:f>IF(COUNTA('Trades'!A198:I198,'Trades'!K198:T198)=0,0,1)</x:f>
        <x:v>0</x:v>
      </x:c>
    </x:row>
    <x:row r="199" ht="52" customHeight="1">
      <x:c r="A199" s="29" t="str">
        <x:f>IF(P199=0,"",IF('Trades'!A199="","[Trades "&amp;ROW()&amp;"]",'Trades'!A199))</x:f>
      </x:c>
      <x:c r="B199" s="33" t="str">
        <x:f>IF(K199=0,"",CHOOSE(K199,"Zamknięta","Otwarta","Niepełna / błędna","Nieobsługiwana"))</x:f>
      </x:c>
      <x:c r="C199" s="33" t="str">
        <x:f>IF(P199=0,"",IF('Trades'!I199="UNSUPPORTED","Dobieranie / odwrócenia nie są obsługiwane",IF('Trades'!A199="","Podaj ID transakcji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ID: tekst zaczynający się od A–Z, do 64 znaków; bez *, ?, ~, =, &lt; i &gt;. Przykład: T-001.",IF(COUNTIFS('Trades'!$A$9:$A$208,'Trades'!A199)&lt;&gt;1,"ID transakcji się powtarza",IF('Trades'!B199="","Podaj instrument",IF(AND('Trades'!C199&lt;&gt;"LONG",'Trades'!C199&lt;&gt;"SHORT"),"Wybierz LONG lub SHORT",IF(NOT(ISNUMBER('Trades'!D199)),"Podaj prawidłowy czas otwarcia",IF(OR('Trades'!D199&lt;1,'Trades'!D199&gt;2958465),"Podaj prawidłowy czas otwarcia",IF(NOT(ISNUMBER('Trades'!E199)),"Podaj dodatnią początkową ilość",IF(OR('Trades'!E199&lt;=0,'Trades'!E199&gt;1000000,ROUND('Trades'!E199,8)&lt;&gt;'Trades'!E199),"Podaj dodatnią początkową ilość",IF('Trades'!F199="","Podaj jednostkę ilości",IF(AND('Trades'!I199&lt;&gt;"OPEN",'Trades'!I199&lt;&gt;"CLOSED"),"Wybierz OPEN lub CLOSED",IF(AND('Trades'!J199&lt;&gt;"NET",'Trades'!J199&lt;&gt;"GROSS"),"Wybierz NET lub GROSS",IF(COUNTIFS('Exits'!$B$9:$B$608,'Trades'!A199,'Exits'!$G$9:$G$608,-1)&gt;0,"Sprawdź powiązane wyjścia",IF(D199&gt;'Trades'!E199,"Zamknięta ilość przekracza początkową",IF(AND('Trades'!I199="OPEN",D199='Trades'!E199),"OPEN jest sprzeczne z zerową pozostałą ilością",IF('Trades'!I199="OPEN","",IF(O199=0,"Dodaj wyjście w Exits",IF(D199&lt;&gt;'Trades'!E199,"CLOSED wymaga zamknięcia całej ilości",IF(AND('Trades'!J199="NET",NOT(ISNUMBER('Trades'!L199))),"Podaj uzgodnione netto całej pozycji",IF(AND('Trades'!J199="NET",'Trades'!K199&lt;&gt;"YES"),"Potwierdź netto całej pozycji",IF(IF('Trades'!J199="NET",IF('Trades'!M199="",FALSE,IF(NOT(ISNUMBER('Trades'!M199)),TRUE,OR('Trades'!M199&lt;0,'Trades'!M199&gt;1000000000,ROUND('Trades'!M199,2)&lt;&gt;'Trades'!M199))),FALSE),"Kwoty: do 2 miejsc po przecinku; wartość bezwzględna wpisu ≤ 1 000 000 000.",IF(IF('Trades'!J199="NET",IF('Trades'!N199="",FALSE,IF(NOT(ISNUMBER('Trades'!N199)),TRUE,OR('Trades'!N199&lt;0,'Trades'!N199&gt;1000000000,ROUND('Trades'!N199,2)&lt;&gt;'Trades'!N199))),FALSE),"Kwoty: do 2 miejsc po przecinku; wartość bezwzględna wpisu ≤ 1 000 000 000.",IF(IF('Trades'!J199="NET",IF('Trades'!O199="",FALSE,IF(NOT(ISNUMBER('Trades'!O199)),TRUE,OR(ABS('Trades'!O199)&gt;1000000000,ROUND('Trades'!O199,2)&lt;&gt;'Trades'!O199))),FALSE),"Kwoty: do 2 miejsc po przecinku; wartość bezwzględna wpisu ≤ 1 000 000 000.",IF(AND('Trades'!J199="GROSS",NOT(ISNUMBER('Trades'!M199))),"Podaj prowizję, także zero",IF(AND('Trades'!J199="GROSS",'Trades'!M199&lt;0),"Prowizja nie może być ujemna",IF(AND('Trades'!J199="GROSS",NOT(ISNUMBER('Trades'!N199))),"Podaj pozostałe opłaty, także zero",IF(AND('Trades'!J199="GROSS",'Trades'!N199&lt;0),"Opłaty nie mogą być ujemne",IF(AND('Trades'!J199="GROSS",NOT(ISNUMBER('Trades'!O199))),"Podaj finansowanie ze znakiem, także zero",IF(AND('Trades'!J199="GROSS",NOT(ISNUMBER(F199))),"Podaj P&amp;L brutto każdego wyjścia",IF(IF('Trades'!J199="NET",OR(ABS('Trades'!L199)&gt;1000000000,ROUND('Trades'!L199,2)&lt;&gt;'Trades'!L199),FALSE),"Kwoty: do 2 miejsc po przecinku; wartość bezwzględna wpisu ≤ 1 000 000 000.",IF(IF('Trades'!J199="GROSS",OR(ABS('Trades'!M199)&gt;1000000000,ABS('Trades'!N199)&gt;1000000000,ABS('Trades'!O199)&gt;1000000000,ROUND('Trades'!M199,2)&lt;&gt;'Trades'!M199,ROUND('Trades'!N199,2)&lt;&gt;'Trades'!N199,ROUND('Trades'!O199,2)&lt;&gt;'Trades'!O199),FALSE),"Kwoty: do 2 miejsc po przecinku; wartość bezwzględna wpisu ≤ 1 000 000 000.",IF(AND('Trades'!G199&lt;&gt;"",OR(NOT(ISNUMBER('Trades'!G199)),'Trades'!G199&lt;=0)),"Podaj dodatnią cenę lub pozostaw puste",IF(AND('Trades'!H199&lt;&gt;"",OR(NOT(ISNUMBER('Trades'!H199)),'Trades'!H199&lt;=0)),"Podaj dodatnią cenę lub pozostaw puste","")))))))))))))))))))))))))))))))))))</x:f>
      </x:c>
      <x:c r="D199" s="31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b.d.",ROUND(SUMIFS('Exits'!$I$9:$I$608,'Exits'!$B$9:$B$608,'Trades'!A199),8)))</x:f>
      </x:c>
      <x:c r="E199" s="32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b.d.",IF(OR(O199=0,COUNTIFS('Exits'!$B$9:$B$608,'Trades'!A199,'Exits'!$G$9:$G$608,-1)&gt;0),"b.d.",_xlfn.MAXIFS('Exits'!$C$9:$C$608,'Exits'!$B$9:$B$608,'Trades'!A199))))</x:f>
      </x:c>
      <x:c r="F199" s="30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b.d.",IF(AND(O199&gt;0,SUMIFS('Exits'!$J$9:$J$608,'Exits'!$B$9:$B$608,'Trades'!A199)=O199),ROUND(SUMIFS('Exits'!$F$9:$F$608,'Exits'!$B$9:$B$608,'Trades'!A199),2),"b.d.")))</x:f>
      </x:c>
      <x:c r="G199" s="30" t="str">
        <x:f>IF(P199=0,"",IF(K199&lt;&gt;1,"b.d.",IF('Trades'!J199="NET",'Trades'!L199,ROUND(F199-'Trades'!M199-'Trades'!N199+'Trades'!O199,2))))</x:f>
      </x:c>
      <x:c r="H199" s="31" t="str">
        <x:f>IF(P199=0,"",IF(N199=1,G199/'Trades'!P199,"b.d."))</x:f>
      </x:c>
      <x:c r="I199" s="33" t="str">
        <x:f>IF(P199=0,"",IF(K199&lt;&gt;1,"Pozycja niezamknięta",IF(NOT(ISNUMBER('Trades'!P199)),"Brak lub błędne ryzyko: dodatnie, ≤ 1 000 000 000, do 2 miejsc po przecinku.",IF(OR('Trades'!P199&lt;=0,'Trades'!P199&gt;1000000000,ROUND('Trades'!P199,2)&lt;&gt;'Trades'!P199),"Brak lub błędne ryzyko: dodatnie, ≤ 1 000 000 000, do 2 miejsc po przecinku.",IF(AND('Trades'!Q199&lt;&gt;"PRICE",'Trades'!Q199&lt;&gt;"ALL_IN"),"Wybierz PRICE lub ALL_IN",IF('Trades'!Q199&lt;&gt;'Summary'!$K$4,"Wybrano inną podstawę","Zapisane"))))))</x:f>
      </x:c>
      <x:c r="J199" s="33" t="str">
        <x:f>IF(P199=0,"",IF('Summary'!$H$6="Sprawdź daty filtra","Sprawdź daty filtra",IF(L199=1,"Uwzględniona",IF(K199=1,"Poza okresem","Nieuwzględniona"))))</x:f>
      </x:c>
      <x:c r="K199" s="29" t="n">
        <x:f>IF(P199=0,0,IF('Trades'!I199="UNSUPPORTED",4,IF(C199&lt;&gt;"",3,IF('Trades'!I199="OPEN",2,1))))</x:f>
        <x:v>0</x:v>
      </x:c>
      <x:c r="L199" s="29" t="n">
        <x:f>IF(OR(K199&lt;&gt;1,'Summary'!$H$6="Sprawdź daty filtra"),0,IF(AND(OR('Summary'!$B$6="",E199&gt;='Summary'!$B$6),OR('Summary'!$E$6="",E199&lt;'Summary'!$E$6+1)),1,0))</x:f>
        <x:v>0</x:v>
      </x:c>
      <x:c r="M199" s="29" t="n">
        <x:f>IF(AND(L199=1,N199=1,'Trades'!Q199='Summary'!$K$4),1,0)</x:f>
        <x:v>0</x:v>
      </x:c>
      <x:c r="N199" s="29" t="n">
        <x:f>IF(K199&lt;&gt;1,0,IF(NOT(ISNUMBER('Trades'!P199)),0,IF(AND('Trades'!P199&gt;0,'Trades'!P199&lt;=1000000000,ROUND('Trades'!P199,2)='Trades'!P199,OR('Trades'!Q199="PRICE",'Trades'!Q199="ALL_IN")),1,0)))</x:f>
        <x:v>0</x:v>
      </x:c>
      <x:c r="O199" s="29" t="n">
        <x:f>IF(P199=0,0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0,COUNTIFS('Exits'!$B$9:$B$608,'Trades'!A199,'Exits'!$K$9:$K$608,1)))</x:f>
        <x:v>0</x:v>
      </x:c>
      <x:c r="P199" s="29" t="n">
        <x:f>IF(COUNTA('Trades'!A199:I199,'Trades'!K199:T199)=0,0,1)</x:f>
        <x:v>0</x:v>
      </x:c>
    </x:row>
    <x:row r="200" ht="52" customHeight="1">
      <x:c r="A200" s="29" t="str">
        <x:f>IF(P200=0,"",IF('Trades'!A200="","[Trades "&amp;ROW()&amp;"]",'Trades'!A200))</x:f>
      </x:c>
      <x:c r="B200" s="33" t="str">
        <x:f>IF(K200=0,"",CHOOSE(K200,"Zamknięta","Otwarta","Niepełna / błędna","Nieobsługiwana"))</x:f>
      </x:c>
      <x:c r="C200" s="33" t="str">
        <x:f>IF(P200=0,"",IF('Trades'!I200="UNSUPPORTED","Dobieranie / odwrócenia nie są obsługiwane",IF('Trades'!A200="","Podaj ID transakcji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ID: tekst zaczynający się od A–Z, do 64 znaków; bez *, ?, ~, =, &lt; i &gt;. Przykład: T-001.",IF(COUNTIFS('Trades'!$A$9:$A$208,'Trades'!A200)&lt;&gt;1,"ID transakcji się powtarza",IF('Trades'!B200="","Podaj instrument",IF(AND('Trades'!C200&lt;&gt;"LONG",'Trades'!C200&lt;&gt;"SHORT"),"Wybierz LONG lub SHORT",IF(NOT(ISNUMBER('Trades'!D200)),"Podaj prawidłowy czas otwarcia",IF(OR('Trades'!D200&lt;1,'Trades'!D200&gt;2958465),"Podaj prawidłowy czas otwarcia",IF(NOT(ISNUMBER('Trades'!E200)),"Podaj dodatnią początkową ilość",IF(OR('Trades'!E200&lt;=0,'Trades'!E200&gt;1000000,ROUND('Trades'!E200,8)&lt;&gt;'Trades'!E200),"Podaj dodatnią początkową ilość",IF('Trades'!F200="","Podaj jednostkę ilości",IF(AND('Trades'!I200&lt;&gt;"OPEN",'Trades'!I200&lt;&gt;"CLOSED"),"Wybierz OPEN lub CLOSED",IF(AND('Trades'!J200&lt;&gt;"NET",'Trades'!J200&lt;&gt;"GROSS"),"Wybierz NET lub GROSS",IF(COUNTIFS('Exits'!$B$9:$B$608,'Trades'!A200,'Exits'!$G$9:$G$608,-1)&gt;0,"Sprawdź powiązane wyjścia",IF(D200&gt;'Trades'!E200,"Zamknięta ilość przekracza początkową",IF(AND('Trades'!I200="OPEN",D200='Trades'!E200),"OPEN jest sprzeczne z zerową pozostałą ilością",IF('Trades'!I200="OPEN","",IF(O200=0,"Dodaj wyjście w Exits",IF(D200&lt;&gt;'Trades'!E200,"CLOSED wymaga zamknięcia całej ilości",IF(AND('Trades'!J200="NET",NOT(ISNUMBER('Trades'!L200))),"Podaj uzgodnione netto całej pozycji",IF(AND('Trades'!J200="NET",'Trades'!K200&lt;&gt;"YES"),"Potwierdź netto całej pozycji",IF(IF('Trades'!J200="NET",IF('Trades'!M200="",FALSE,IF(NOT(ISNUMBER('Trades'!M200)),TRUE,OR('Trades'!M200&lt;0,'Trades'!M200&gt;1000000000,ROUND('Trades'!M200,2)&lt;&gt;'Trades'!M200))),FALSE),"Kwoty: do 2 miejsc po przecinku; wartość bezwzględna wpisu ≤ 1 000 000 000.",IF(IF('Trades'!J200="NET",IF('Trades'!N200="",FALSE,IF(NOT(ISNUMBER('Trades'!N200)),TRUE,OR('Trades'!N200&lt;0,'Trades'!N200&gt;1000000000,ROUND('Trades'!N200,2)&lt;&gt;'Trades'!N200))),FALSE),"Kwoty: do 2 miejsc po przecinku; wartość bezwzględna wpisu ≤ 1 000 000 000.",IF(IF('Trades'!J200="NET",IF('Trades'!O200="",FALSE,IF(NOT(ISNUMBER('Trades'!O200)),TRUE,OR(ABS('Trades'!O200)&gt;1000000000,ROUND('Trades'!O200,2)&lt;&gt;'Trades'!O200))),FALSE),"Kwoty: do 2 miejsc po przecinku; wartość bezwzględna wpisu ≤ 1 000 000 000.",IF(AND('Trades'!J200="GROSS",NOT(ISNUMBER('Trades'!M200))),"Podaj prowizję, także zero",IF(AND('Trades'!J200="GROSS",'Trades'!M200&lt;0),"Prowizja nie może być ujemna",IF(AND('Trades'!J200="GROSS",NOT(ISNUMBER('Trades'!N200))),"Podaj pozostałe opłaty, także zero",IF(AND('Trades'!J200="GROSS",'Trades'!N200&lt;0),"Opłaty nie mogą być ujemne",IF(AND('Trades'!J200="GROSS",NOT(ISNUMBER('Trades'!O200))),"Podaj finansowanie ze znakiem, także zero",IF(AND('Trades'!J200="GROSS",NOT(ISNUMBER(F200))),"Podaj P&amp;L brutto każdego wyjścia",IF(IF('Trades'!J200="NET",OR(ABS('Trades'!L200)&gt;1000000000,ROUND('Trades'!L200,2)&lt;&gt;'Trades'!L200),FALSE),"Kwoty: do 2 miejsc po przecinku; wartość bezwzględna wpisu ≤ 1 000 000 000.",IF(IF('Trades'!J200="GROSS",OR(ABS('Trades'!M200)&gt;1000000000,ABS('Trades'!N200)&gt;1000000000,ABS('Trades'!O200)&gt;1000000000,ROUND('Trades'!M200,2)&lt;&gt;'Trades'!M200,ROUND('Trades'!N200,2)&lt;&gt;'Trades'!N200,ROUND('Trades'!O200,2)&lt;&gt;'Trades'!O200),FALSE),"Kwoty: do 2 miejsc po przecinku; wartość bezwzględna wpisu ≤ 1 000 000 000.",IF(AND('Trades'!G200&lt;&gt;"",OR(NOT(ISNUMBER('Trades'!G200)),'Trades'!G200&lt;=0)),"Podaj dodatnią cenę lub pozostaw puste",IF(AND('Trades'!H200&lt;&gt;"",OR(NOT(ISNUMBER('Trades'!H200)),'Trades'!H200&lt;=0)),"Podaj dodatnią cenę lub pozostaw puste","")))))))))))))))))))))))))))))))))))</x:f>
      </x:c>
      <x:c r="D200" s="31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b.d.",ROUND(SUMIFS('Exits'!$I$9:$I$608,'Exits'!$B$9:$B$608,'Trades'!A200),8)))</x:f>
      </x:c>
      <x:c r="E200" s="32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b.d.",IF(OR(O200=0,COUNTIFS('Exits'!$B$9:$B$608,'Trades'!A200,'Exits'!$G$9:$G$608,-1)&gt;0),"b.d.",_xlfn.MAXIFS('Exits'!$C$9:$C$608,'Exits'!$B$9:$B$608,'Trades'!A200))))</x:f>
      </x:c>
      <x:c r="F200" s="30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b.d.",IF(AND(O200&gt;0,SUMIFS('Exits'!$J$9:$J$608,'Exits'!$B$9:$B$608,'Trades'!A200)=O200),ROUND(SUMIFS('Exits'!$F$9:$F$608,'Exits'!$B$9:$B$608,'Trades'!A200),2),"b.d.")))</x:f>
      </x:c>
      <x:c r="G200" s="30" t="str">
        <x:f>IF(P200=0,"",IF(K200&lt;&gt;1,"b.d.",IF('Trades'!J200="NET",'Trades'!L200,ROUND(F200-'Trades'!M200-'Trades'!N200+'Trades'!O200,2))))</x:f>
      </x:c>
      <x:c r="H200" s="31" t="str">
        <x:f>IF(P200=0,"",IF(N200=1,G200/'Trades'!P200,"b.d."))</x:f>
      </x:c>
      <x:c r="I200" s="33" t="str">
        <x:f>IF(P200=0,"",IF(K200&lt;&gt;1,"Pozycja niezamknięta",IF(NOT(ISNUMBER('Trades'!P200)),"Brak lub błędne ryzyko: dodatnie, ≤ 1 000 000 000, do 2 miejsc po przecinku.",IF(OR('Trades'!P200&lt;=0,'Trades'!P200&gt;1000000000,ROUND('Trades'!P200,2)&lt;&gt;'Trades'!P200),"Brak lub błędne ryzyko: dodatnie, ≤ 1 000 000 000, do 2 miejsc po przecinku.",IF(AND('Trades'!Q200&lt;&gt;"PRICE",'Trades'!Q200&lt;&gt;"ALL_IN"),"Wybierz PRICE lub ALL_IN",IF('Trades'!Q200&lt;&gt;'Summary'!$K$4,"Wybrano inną podstawę","Zapisane"))))))</x:f>
      </x:c>
      <x:c r="J200" s="33" t="str">
        <x:f>IF(P200=0,"",IF('Summary'!$H$6="Sprawdź daty filtra","Sprawdź daty filtra",IF(L200=1,"Uwzględniona",IF(K200=1,"Poza okresem","Nieuwzględniona"))))</x:f>
      </x:c>
      <x:c r="K200" s="29" t="n">
        <x:f>IF(P200=0,0,IF('Trades'!I200="UNSUPPORTED",4,IF(C200&lt;&gt;"",3,IF('Trades'!I200="OPEN",2,1))))</x:f>
        <x:v>0</x:v>
      </x:c>
      <x:c r="L200" s="29" t="n">
        <x:f>IF(OR(K200&lt;&gt;1,'Summary'!$H$6="Sprawdź daty filtra"),0,IF(AND(OR('Summary'!$B$6="",E200&gt;='Summary'!$B$6),OR('Summary'!$E$6="",E200&lt;'Summary'!$E$6+1)),1,0))</x:f>
        <x:v>0</x:v>
      </x:c>
      <x:c r="M200" s="29" t="n">
        <x:f>IF(AND(L200=1,N200=1,'Trades'!Q200='Summary'!$K$4),1,0)</x:f>
        <x:v>0</x:v>
      </x:c>
      <x:c r="N200" s="29" t="n">
        <x:f>IF(K200&lt;&gt;1,0,IF(NOT(ISNUMBER('Trades'!P200)),0,IF(AND('Trades'!P200&gt;0,'Trades'!P200&lt;=1000000000,ROUND('Trades'!P200,2)='Trades'!P200,OR('Trades'!Q200="PRICE",'Trades'!Q200="ALL_IN")),1,0)))</x:f>
        <x:v>0</x:v>
      </x:c>
      <x:c r="O200" s="29" t="n">
        <x:f>IF(P200=0,0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0,COUNTIFS('Exits'!$B$9:$B$608,'Trades'!A200,'Exits'!$K$9:$K$608,1)))</x:f>
        <x:v>0</x:v>
      </x:c>
      <x:c r="P200" s="29" t="n">
        <x:f>IF(COUNTA('Trades'!A200:I200,'Trades'!K200:T200)=0,0,1)</x:f>
        <x:v>0</x:v>
      </x:c>
    </x:row>
    <x:row r="201" ht="52" customHeight="1">
      <x:c r="A201" s="29" t="str">
        <x:f>IF(P201=0,"",IF('Trades'!A201="","[Trades "&amp;ROW()&amp;"]",'Trades'!A201))</x:f>
      </x:c>
      <x:c r="B201" s="33" t="str">
        <x:f>IF(K201=0,"",CHOOSE(K201,"Zamknięta","Otwarta","Niepełna / błędna","Nieobsługiwana"))</x:f>
      </x:c>
      <x:c r="C201" s="33" t="str">
        <x:f>IF(P201=0,"",IF('Trades'!I201="UNSUPPORTED","Dobieranie / odwrócenia nie są obsługiwane",IF('Trades'!A201="","Podaj ID transakcji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ID: tekst zaczynający się od A–Z, do 64 znaków; bez *, ?, ~, =, &lt; i &gt;. Przykład: T-001.",IF(COUNTIFS('Trades'!$A$9:$A$208,'Trades'!A201)&lt;&gt;1,"ID transakcji się powtarza",IF('Trades'!B201="","Podaj instrument",IF(AND('Trades'!C201&lt;&gt;"LONG",'Trades'!C201&lt;&gt;"SHORT"),"Wybierz LONG lub SHORT",IF(NOT(ISNUMBER('Trades'!D201)),"Podaj prawidłowy czas otwarcia",IF(OR('Trades'!D201&lt;1,'Trades'!D201&gt;2958465),"Podaj prawidłowy czas otwarcia",IF(NOT(ISNUMBER('Trades'!E201)),"Podaj dodatnią początkową ilość",IF(OR('Trades'!E201&lt;=0,'Trades'!E201&gt;1000000,ROUND('Trades'!E201,8)&lt;&gt;'Trades'!E201),"Podaj dodatnią początkową ilość",IF('Trades'!F201="","Podaj jednostkę ilości",IF(AND('Trades'!I201&lt;&gt;"OPEN",'Trades'!I201&lt;&gt;"CLOSED"),"Wybierz OPEN lub CLOSED",IF(AND('Trades'!J201&lt;&gt;"NET",'Trades'!J201&lt;&gt;"GROSS"),"Wybierz NET lub GROSS",IF(COUNTIFS('Exits'!$B$9:$B$608,'Trades'!A201,'Exits'!$G$9:$G$608,-1)&gt;0,"Sprawdź powiązane wyjścia",IF(D201&gt;'Trades'!E201,"Zamknięta ilość przekracza początkową",IF(AND('Trades'!I201="OPEN",D201='Trades'!E201),"OPEN jest sprzeczne z zerową pozostałą ilością",IF('Trades'!I201="OPEN","",IF(O201=0,"Dodaj wyjście w Exits",IF(D201&lt;&gt;'Trades'!E201,"CLOSED wymaga zamknięcia całej ilości",IF(AND('Trades'!J201="NET",NOT(ISNUMBER('Trades'!L201))),"Podaj uzgodnione netto całej pozycji",IF(AND('Trades'!J201="NET",'Trades'!K201&lt;&gt;"YES"),"Potwierdź netto całej pozycji",IF(IF('Trades'!J201="NET",IF('Trades'!M201="",FALSE,IF(NOT(ISNUMBER('Trades'!M201)),TRUE,OR('Trades'!M201&lt;0,'Trades'!M201&gt;1000000000,ROUND('Trades'!M201,2)&lt;&gt;'Trades'!M201))),FALSE),"Kwoty: do 2 miejsc po przecinku; wartość bezwzględna wpisu ≤ 1 000 000 000.",IF(IF('Trades'!J201="NET",IF('Trades'!N201="",FALSE,IF(NOT(ISNUMBER('Trades'!N201)),TRUE,OR('Trades'!N201&lt;0,'Trades'!N201&gt;1000000000,ROUND('Trades'!N201,2)&lt;&gt;'Trades'!N201))),FALSE),"Kwoty: do 2 miejsc po przecinku; wartość bezwzględna wpisu ≤ 1 000 000 000.",IF(IF('Trades'!J201="NET",IF('Trades'!O201="",FALSE,IF(NOT(ISNUMBER('Trades'!O201)),TRUE,OR(ABS('Trades'!O201)&gt;1000000000,ROUND('Trades'!O201,2)&lt;&gt;'Trades'!O201))),FALSE),"Kwoty: do 2 miejsc po przecinku; wartość bezwzględna wpisu ≤ 1 000 000 000.",IF(AND('Trades'!J201="GROSS",NOT(ISNUMBER('Trades'!M201))),"Podaj prowizję, także zero",IF(AND('Trades'!J201="GROSS",'Trades'!M201&lt;0),"Prowizja nie może być ujemna",IF(AND('Trades'!J201="GROSS",NOT(ISNUMBER('Trades'!N201))),"Podaj pozostałe opłaty, także zero",IF(AND('Trades'!J201="GROSS",'Trades'!N201&lt;0),"Opłaty nie mogą być ujemne",IF(AND('Trades'!J201="GROSS",NOT(ISNUMBER('Trades'!O201))),"Podaj finansowanie ze znakiem, także zero",IF(AND('Trades'!J201="GROSS",NOT(ISNUMBER(F201))),"Podaj P&amp;L brutto każdego wyjścia",IF(IF('Trades'!J201="NET",OR(ABS('Trades'!L201)&gt;1000000000,ROUND('Trades'!L201,2)&lt;&gt;'Trades'!L201),FALSE),"Kwoty: do 2 miejsc po przecinku; wartość bezwzględna wpisu ≤ 1 000 000 000.",IF(IF('Trades'!J201="GROSS",OR(ABS('Trades'!M201)&gt;1000000000,ABS('Trades'!N201)&gt;1000000000,ABS('Trades'!O201)&gt;1000000000,ROUND('Trades'!M201,2)&lt;&gt;'Trades'!M201,ROUND('Trades'!N201,2)&lt;&gt;'Trades'!N201,ROUND('Trades'!O201,2)&lt;&gt;'Trades'!O201),FALSE),"Kwoty: do 2 miejsc po przecinku; wartość bezwzględna wpisu ≤ 1 000 000 000.",IF(AND('Trades'!G201&lt;&gt;"",OR(NOT(ISNUMBER('Trades'!G201)),'Trades'!G201&lt;=0)),"Podaj dodatnią cenę lub pozostaw puste",IF(AND('Trades'!H201&lt;&gt;"",OR(NOT(ISNUMBER('Trades'!H201)),'Trades'!H201&lt;=0)),"Podaj dodatnią cenę lub pozostaw puste","")))))))))))))))))))))))))))))))))))</x:f>
      </x:c>
      <x:c r="D201" s="31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b.d.",ROUND(SUMIFS('Exits'!$I$9:$I$608,'Exits'!$B$9:$B$608,'Trades'!A201),8)))</x:f>
      </x:c>
      <x:c r="E201" s="32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b.d.",IF(OR(O201=0,COUNTIFS('Exits'!$B$9:$B$608,'Trades'!A201,'Exits'!$G$9:$G$608,-1)&gt;0),"b.d.",_xlfn.MAXIFS('Exits'!$C$9:$C$608,'Exits'!$B$9:$B$608,'Trades'!A201))))</x:f>
      </x:c>
      <x:c r="F201" s="30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b.d.",IF(AND(O201&gt;0,SUMIFS('Exits'!$J$9:$J$608,'Exits'!$B$9:$B$608,'Trades'!A201)=O201),ROUND(SUMIFS('Exits'!$F$9:$F$608,'Exits'!$B$9:$B$608,'Trades'!A201),2),"b.d.")))</x:f>
      </x:c>
      <x:c r="G201" s="30" t="str">
        <x:f>IF(P201=0,"",IF(K201&lt;&gt;1,"b.d.",IF('Trades'!J201="NET",'Trades'!L201,ROUND(F201-'Trades'!M201-'Trades'!N201+'Trades'!O201,2))))</x:f>
      </x:c>
      <x:c r="H201" s="31" t="str">
        <x:f>IF(P201=0,"",IF(N201=1,G201/'Trades'!P201,"b.d."))</x:f>
      </x:c>
      <x:c r="I201" s="33" t="str">
        <x:f>IF(P201=0,"",IF(K201&lt;&gt;1,"Pozycja niezamknięta",IF(NOT(ISNUMBER('Trades'!P201)),"Brak lub błędne ryzyko: dodatnie, ≤ 1 000 000 000, do 2 miejsc po przecinku.",IF(OR('Trades'!P201&lt;=0,'Trades'!P201&gt;1000000000,ROUND('Trades'!P201,2)&lt;&gt;'Trades'!P201),"Brak lub błędne ryzyko: dodatnie, ≤ 1 000 000 000, do 2 miejsc po przecinku.",IF(AND('Trades'!Q201&lt;&gt;"PRICE",'Trades'!Q201&lt;&gt;"ALL_IN"),"Wybierz PRICE lub ALL_IN",IF('Trades'!Q201&lt;&gt;'Summary'!$K$4,"Wybrano inną podstawę","Zapisane"))))))</x:f>
      </x:c>
      <x:c r="J201" s="33" t="str">
        <x:f>IF(P201=0,"",IF('Summary'!$H$6="Sprawdź daty filtra","Sprawdź daty filtra",IF(L201=1,"Uwzględniona",IF(K201=1,"Poza okresem","Nieuwzględniona"))))</x:f>
      </x:c>
      <x:c r="K201" s="29" t="n">
        <x:f>IF(P201=0,0,IF('Trades'!I201="UNSUPPORTED",4,IF(C201&lt;&gt;"",3,IF('Trades'!I201="OPEN",2,1))))</x:f>
        <x:v>0</x:v>
      </x:c>
      <x:c r="L201" s="29" t="n">
        <x:f>IF(OR(K201&lt;&gt;1,'Summary'!$H$6="Sprawdź daty filtra"),0,IF(AND(OR('Summary'!$B$6="",E201&gt;='Summary'!$B$6),OR('Summary'!$E$6="",E201&lt;'Summary'!$E$6+1)),1,0))</x:f>
        <x:v>0</x:v>
      </x:c>
      <x:c r="M201" s="29" t="n">
        <x:f>IF(AND(L201=1,N201=1,'Trades'!Q201='Summary'!$K$4),1,0)</x:f>
        <x:v>0</x:v>
      </x:c>
      <x:c r="N201" s="29" t="n">
        <x:f>IF(K201&lt;&gt;1,0,IF(NOT(ISNUMBER('Trades'!P201)),0,IF(AND('Trades'!P201&gt;0,'Trades'!P201&lt;=1000000000,ROUND('Trades'!P201,2)='Trades'!P201,OR('Trades'!Q201="PRICE",'Trades'!Q201="ALL_IN")),1,0)))</x:f>
        <x:v>0</x:v>
      </x:c>
      <x:c r="O201" s="29" t="n">
        <x:f>IF(P201=0,0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0,COUNTIFS('Exits'!$B$9:$B$608,'Trades'!A201,'Exits'!$K$9:$K$608,1)))</x:f>
        <x:v>0</x:v>
      </x:c>
      <x:c r="P201" s="29" t="n">
        <x:f>IF(COUNTA('Trades'!A201:I201,'Trades'!K201:T201)=0,0,1)</x:f>
        <x:v>0</x:v>
      </x:c>
    </x:row>
    <x:row r="202" ht="52" customHeight="1">
      <x:c r="A202" s="29" t="str">
        <x:f>IF(P202=0,"",IF('Trades'!A202="","[Trades "&amp;ROW()&amp;"]",'Trades'!A202))</x:f>
      </x:c>
      <x:c r="B202" s="33" t="str">
        <x:f>IF(K202=0,"",CHOOSE(K202,"Zamknięta","Otwarta","Niepełna / błędna","Nieobsługiwana"))</x:f>
      </x:c>
      <x:c r="C202" s="33" t="str">
        <x:f>IF(P202=0,"",IF('Trades'!I202="UNSUPPORTED","Dobieranie / odwrócenia nie są obsługiwane",IF('Trades'!A202="","Podaj ID transakcji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ID: tekst zaczynający się od A–Z, do 64 znaków; bez *, ?, ~, =, &lt; i &gt;. Przykład: T-001.",IF(COUNTIFS('Trades'!$A$9:$A$208,'Trades'!A202)&lt;&gt;1,"ID transakcji się powtarza",IF('Trades'!B202="","Podaj instrument",IF(AND('Trades'!C202&lt;&gt;"LONG",'Trades'!C202&lt;&gt;"SHORT"),"Wybierz LONG lub SHORT",IF(NOT(ISNUMBER('Trades'!D202)),"Podaj prawidłowy czas otwarcia",IF(OR('Trades'!D202&lt;1,'Trades'!D202&gt;2958465),"Podaj prawidłowy czas otwarcia",IF(NOT(ISNUMBER('Trades'!E202)),"Podaj dodatnią początkową ilość",IF(OR('Trades'!E202&lt;=0,'Trades'!E202&gt;1000000,ROUND('Trades'!E202,8)&lt;&gt;'Trades'!E202),"Podaj dodatnią początkową ilość",IF('Trades'!F202="","Podaj jednostkę ilości",IF(AND('Trades'!I202&lt;&gt;"OPEN",'Trades'!I202&lt;&gt;"CLOSED"),"Wybierz OPEN lub CLOSED",IF(AND('Trades'!J202&lt;&gt;"NET",'Trades'!J202&lt;&gt;"GROSS"),"Wybierz NET lub GROSS",IF(COUNTIFS('Exits'!$B$9:$B$608,'Trades'!A202,'Exits'!$G$9:$G$608,-1)&gt;0,"Sprawdź powiązane wyjścia",IF(D202&gt;'Trades'!E202,"Zamknięta ilość przekracza początkową",IF(AND('Trades'!I202="OPEN",D202='Trades'!E202),"OPEN jest sprzeczne z zerową pozostałą ilością",IF('Trades'!I202="OPEN","",IF(O202=0,"Dodaj wyjście w Exits",IF(D202&lt;&gt;'Trades'!E202,"CLOSED wymaga zamknięcia całej ilości",IF(AND('Trades'!J202="NET",NOT(ISNUMBER('Trades'!L202))),"Podaj uzgodnione netto całej pozycji",IF(AND('Trades'!J202="NET",'Trades'!K202&lt;&gt;"YES"),"Potwierdź netto całej pozycji",IF(IF('Trades'!J202="NET",IF('Trades'!M202="",FALSE,IF(NOT(ISNUMBER('Trades'!M202)),TRUE,OR('Trades'!M202&lt;0,'Trades'!M202&gt;1000000000,ROUND('Trades'!M202,2)&lt;&gt;'Trades'!M202))),FALSE),"Kwoty: do 2 miejsc po przecinku; wartość bezwzględna wpisu ≤ 1 000 000 000.",IF(IF('Trades'!J202="NET",IF('Trades'!N202="",FALSE,IF(NOT(ISNUMBER('Trades'!N202)),TRUE,OR('Trades'!N202&lt;0,'Trades'!N202&gt;1000000000,ROUND('Trades'!N202,2)&lt;&gt;'Trades'!N202))),FALSE),"Kwoty: do 2 miejsc po przecinku; wartość bezwzględna wpisu ≤ 1 000 000 000.",IF(IF('Trades'!J202="NET",IF('Trades'!O202="",FALSE,IF(NOT(ISNUMBER('Trades'!O202)),TRUE,OR(ABS('Trades'!O202)&gt;1000000000,ROUND('Trades'!O202,2)&lt;&gt;'Trades'!O202))),FALSE),"Kwoty: do 2 miejsc po przecinku; wartość bezwzględna wpisu ≤ 1 000 000 000.",IF(AND('Trades'!J202="GROSS",NOT(ISNUMBER('Trades'!M202))),"Podaj prowizję, także zero",IF(AND('Trades'!J202="GROSS",'Trades'!M202&lt;0),"Prowizja nie może być ujemna",IF(AND('Trades'!J202="GROSS",NOT(ISNUMBER('Trades'!N202))),"Podaj pozostałe opłaty, także zero",IF(AND('Trades'!J202="GROSS",'Trades'!N202&lt;0),"Opłaty nie mogą być ujemne",IF(AND('Trades'!J202="GROSS",NOT(ISNUMBER('Trades'!O202))),"Podaj finansowanie ze znakiem, także zero",IF(AND('Trades'!J202="GROSS",NOT(ISNUMBER(F202))),"Podaj P&amp;L brutto każdego wyjścia",IF(IF('Trades'!J202="NET",OR(ABS('Trades'!L202)&gt;1000000000,ROUND('Trades'!L202,2)&lt;&gt;'Trades'!L202),FALSE),"Kwoty: do 2 miejsc po przecinku; wartość bezwzględna wpisu ≤ 1 000 000 000.",IF(IF('Trades'!J202="GROSS",OR(ABS('Trades'!M202)&gt;1000000000,ABS('Trades'!N202)&gt;1000000000,ABS('Trades'!O202)&gt;1000000000,ROUND('Trades'!M202,2)&lt;&gt;'Trades'!M202,ROUND('Trades'!N202,2)&lt;&gt;'Trades'!N202,ROUND('Trades'!O202,2)&lt;&gt;'Trades'!O202),FALSE),"Kwoty: do 2 miejsc po przecinku; wartość bezwzględna wpisu ≤ 1 000 000 000.",IF(AND('Trades'!G202&lt;&gt;"",OR(NOT(ISNUMBER('Trades'!G202)),'Trades'!G202&lt;=0)),"Podaj dodatnią cenę lub pozostaw puste",IF(AND('Trades'!H202&lt;&gt;"",OR(NOT(ISNUMBER('Trades'!H202)),'Trades'!H202&lt;=0)),"Podaj dodatnią cenę lub pozostaw puste","")))))))))))))))))))))))))))))))))))</x:f>
      </x:c>
      <x:c r="D202" s="31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b.d.",ROUND(SUMIFS('Exits'!$I$9:$I$608,'Exits'!$B$9:$B$608,'Trades'!A202),8)))</x:f>
      </x:c>
      <x:c r="E202" s="32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b.d.",IF(OR(O202=0,COUNTIFS('Exits'!$B$9:$B$608,'Trades'!A202,'Exits'!$G$9:$G$608,-1)&gt;0),"b.d.",_xlfn.MAXIFS('Exits'!$C$9:$C$608,'Exits'!$B$9:$B$608,'Trades'!A202))))</x:f>
      </x:c>
      <x:c r="F202" s="30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b.d.",IF(AND(O202&gt;0,SUMIFS('Exits'!$J$9:$J$608,'Exits'!$B$9:$B$608,'Trades'!A202)=O202),ROUND(SUMIFS('Exits'!$F$9:$F$608,'Exits'!$B$9:$B$608,'Trades'!A202),2),"b.d.")))</x:f>
      </x:c>
      <x:c r="G202" s="30" t="str">
        <x:f>IF(P202=0,"",IF(K202&lt;&gt;1,"b.d.",IF('Trades'!J202="NET",'Trades'!L202,ROUND(F202-'Trades'!M202-'Trades'!N202+'Trades'!O202,2))))</x:f>
      </x:c>
      <x:c r="H202" s="31" t="str">
        <x:f>IF(P202=0,"",IF(N202=1,G202/'Trades'!P202,"b.d."))</x:f>
      </x:c>
      <x:c r="I202" s="33" t="str">
        <x:f>IF(P202=0,"",IF(K202&lt;&gt;1,"Pozycja niezamknięta",IF(NOT(ISNUMBER('Trades'!P202)),"Brak lub błędne ryzyko: dodatnie, ≤ 1 000 000 000, do 2 miejsc po przecinku.",IF(OR('Trades'!P202&lt;=0,'Trades'!P202&gt;1000000000,ROUND('Trades'!P202,2)&lt;&gt;'Trades'!P202),"Brak lub błędne ryzyko: dodatnie, ≤ 1 000 000 000, do 2 miejsc po przecinku.",IF(AND('Trades'!Q202&lt;&gt;"PRICE",'Trades'!Q202&lt;&gt;"ALL_IN"),"Wybierz PRICE lub ALL_IN",IF('Trades'!Q202&lt;&gt;'Summary'!$K$4,"Wybrano inną podstawę","Zapisane"))))))</x:f>
      </x:c>
      <x:c r="J202" s="33" t="str">
        <x:f>IF(P202=0,"",IF('Summary'!$H$6="Sprawdź daty filtra","Sprawdź daty filtra",IF(L202=1,"Uwzględniona",IF(K202=1,"Poza okresem","Nieuwzględniona"))))</x:f>
      </x:c>
      <x:c r="K202" s="29" t="n">
        <x:f>IF(P202=0,0,IF('Trades'!I202="UNSUPPORTED",4,IF(C202&lt;&gt;"",3,IF('Trades'!I202="OPEN",2,1))))</x:f>
        <x:v>0</x:v>
      </x:c>
      <x:c r="L202" s="29" t="n">
        <x:f>IF(OR(K202&lt;&gt;1,'Summary'!$H$6="Sprawdź daty filtra"),0,IF(AND(OR('Summary'!$B$6="",E202&gt;='Summary'!$B$6),OR('Summary'!$E$6="",E202&lt;'Summary'!$E$6+1)),1,0))</x:f>
        <x:v>0</x:v>
      </x:c>
      <x:c r="M202" s="29" t="n">
        <x:f>IF(AND(L202=1,N202=1,'Trades'!Q202='Summary'!$K$4),1,0)</x:f>
        <x:v>0</x:v>
      </x:c>
      <x:c r="N202" s="29" t="n">
        <x:f>IF(K202&lt;&gt;1,0,IF(NOT(ISNUMBER('Trades'!P202)),0,IF(AND('Trades'!P202&gt;0,'Trades'!P202&lt;=1000000000,ROUND('Trades'!P202,2)='Trades'!P202,OR('Trades'!Q202="PRICE",'Trades'!Q202="ALL_IN")),1,0)))</x:f>
        <x:v>0</x:v>
      </x:c>
      <x:c r="O202" s="29" t="n">
        <x:f>IF(P202=0,0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0,COUNTIFS('Exits'!$B$9:$B$608,'Trades'!A202,'Exits'!$K$9:$K$608,1)))</x:f>
        <x:v>0</x:v>
      </x:c>
      <x:c r="P202" s="29" t="n">
        <x:f>IF(COUNTA('Trades'!A202:I202,'Trades'!K202:T202)=0,0,1)</x:f>
        <x:v>0</x:v>
      </x:c>
    </x:row>
    <x:row r="203" ht="52" customHeight="1">
      <x:c r="A203" s="29" t="str">
        <x:f>IF(P203=0,"",IF('Trades'!A203="","[Trades "&amp;ROW()&amp;"]",'Trades'!A203))</x:f>
      </x:c>
      <x:c r="B203" s="33" t="str">
        <x:f>IF(K203=0,"",CHOOSE(K203,"Zamknięta","Otwarta","Niepełna / błędna","Nieobsługiwana"))</x:f>
      </x:c>
      <x:c r="C203" s="33" t="str">
        <x:f>IF(P203=0,"",IF('Trades'!I203="UNSUPPORTED","Dobieranie / odwrócenia nie są obsługiwane",IF('Trades'!A203="","Podaj ID transakcji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ID: tekst zaczynający się od A–Z, do 64 znaków; bez *, ?, ~, =, &lt; i &gt;. Przykład: T-001.",IF(COUNTIFS('Trades'!$A$9:$A$208,'Trades'!A203)&lt;&gt;1,"ID transakcji się powtarza",IF('Trades'!B203="","Podaj instrument",IF(AND('Trades'!C203&lt;&gt;"LONG",'Trades'!C203&lt;&gt;"SHORT"),"Wybierz LONG lub SHORT",IF(NOT(ISNUMBER('Trades'!D203)),"Podaj prawidłowy czas otwarcia",IF(OR('Trades'!D203&lt;1,'Trades'!D203&gt;2958465),"Podaj prawidłowy czas otwarcia",IF(NOT(ISNUMBER('Trades'!E203)),"Podaj dodatnią początkową ilość",IF(OR('Trades'!E203&lt;=0,'Trades'!E203&gt;1000000,ROUND('Trades'!E203,8)&lt;&gt;'Trades'!E203),"Podaj dodatnią początkową ilość",IF('Trades'!F203="","Podaj jednostkę ilości",IF(AND('Trades'!I203&lt;&gt;"OPEN",'Trades'!I203&lt;&gt;"CLOSED"),"Wybierz OPEN lub CLOSED",IF(AND('Trades'!J203&lt;&gt;"NET",'Trades'!J203&lt;&gt;"GROSS"),"Wybierz NET lub GROSS",IF(COUNTIFS('Exits'!$B$9:$B$608,'Trades'!A203,'Exits'!$G$9:$G$608,-1)&gt;0,"Sprawdź powiązane wyjścia",IF(D203&gt;'Trades'!E203,"Zamknięta ilość przekracza początkową",IF(AND('Trades'!I203="OPEN",D203='Trades'!E203),"OPEN jest sprzeczne z zerową pozostałą ilością",IF('Trades'!I203="OPEN","",IF(O203=0,"Dodaj wyjście w Exits",IF(D203&lt;&gt;'Trades'!E203,"CLOSED wymaga zamknięcia całej ilości",IF(AND('Trades'!J203="NET",NOT(ISNUMBER('Trades'!L203))),"Podaj uzgodnione netto całej pozycji",IF(AND('Trades'!J203="NET",'Trades'!K203&lt;&gt;"YES"),"Potwierdź netto całej pozycji",IF(IF('Trades'!J203="NET",IF('Trades'!M203="",FALSE,IF(NOT(ISNUMBER('Trades'!M203)),TRUE,OR('Trades'!M203&lt;0,'Trades'!M203&gt;1000000000,ROUND('Trades'!M203,2)&lt;&gt;'Trades'!M203))),FALSE),"Kwoty: do 2 miejsc po przecinku; wartość bezwzględna wpisu ≤ 1 000 000 000.",IF(IF('Trades'!J203="NET",IF('Trades'!N203="",FALSE,IF(NOT(ISNUMBER('Trades'!N203)),TRUE,OR('Trades'!N203&lt;0,'Trades'!N203&gt;1000000000,ROUND('Trades'!N203,2)&lt;&gt;'Trades'!N203))),FALSE),"Kwoty: do 2 miejsc po przecinku; wartość bezwzględna wpisu ≤ 1 000 000 000.",IF(IF('Trades'!J203="NET",IF('Trades'!O203="",FALSE,IF(NOT(ISNUMBER('Trades'!O203)),TRUE,OR(ABS('Trades'!O203)&gt;1000000000,ROUND('Trades'!O203,2)&lt;&gt;'Trades'!O203))),FALSE),"Kwoty: do 2 miejsc po przecinku; wartość bezwzględna wpisu ≤ 1 000 000 000.",IF(AND('Trades'!J203="GROSS",NOT(ISNUMBER('Trades'!M203))),"Podaj prowizję, także zero",IF(AND('Trades'!J203="GROSS",'Trades'!M203&lt;0),"Prowizja nie może być ujemna",IF(AND('Trades'!J203="GROSS",NOT(ISNUMBER('Trades'!N203))),"Podaj pozostałe opłaty, także zero",IF(AND('Trades'!J203="GROSS",'Trades'!N203&lt;0),"Opłaty nie mogą być ujemne",IF(AND('Trades'!J203="GROSS",NOT(ISNUMBER('Trades'!O203))),"Podaj finansowanie ze znakiem, także zero",IF(AND('Trades'!J203="GROSS",NOT(ISNUMBER(F203))),"Podaj P&amp;L brutto każdego wyjścia",IF(IF('Trades'!J203="NET",OR(ABS('Trades'!L203)&gt;1000000000,ROUND('Trades'!L203,2)&lt;&gt;'Trades'!L203),FALSE),"Kwoty: do 2 miejsc po przecinku; wartość bezwzględna wpisu ≤ 1 000 000 000.",IF(IF('Trades'!J203="GROSS",OR(ABS('Trades'!M203)&gt;1000000000,ABS('Trades'!N203)&gt;1000000000,ABS('Trades'!O203)&gt;1000000000,ROUND('Trades'!M203,2)&lt;&gt;'Trades'!M203,ROUND('Trades'!N203,2)&lt;&gt;'Trades'!N203,ROUND('Trades'!O203,2)&lt;&gt;'Trades'!O203),FALSE),"Kwoty: do 2 miejsc po przecinku; wartość bezwzględna wpisu ≤ 1 000 000 000.",IF(AND('Trades'!G203&lt;&gt;"",OR(NOT(ISNUMBER('Trades'!G203)),'Trades'!G203&lt;=0)),"Podaj dodatnią cenę lub pozostaw puste",IF(AND('Trades'!H203&lt;&gt;"",OR(NOT(ISNUMBER('Trades'!H203)),'Trades'!H203&lt;=0)),"Podaj dodatnią cenę lub pozostaw puste","")))))))))))))))))))))))))))))))))))</x:f>
      </x:c>
      <x:c r="D203" s="31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b.d.",ROUND(SUMIFS('Exits'!$I$9:$I$608,'Exits'!$B$9:$B$608,'Trades'!A203),8)))</x:f>
      </x:c>
      <x:c r="E203" s="32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b.d.",IF(OR(O203=0,COUNTIFS('Exits'!$B$9:$B$608,'Trades'!A203,'Exits'!$G$9:$G$608,-1)&gt;0),"b.d.",_xlfn.MAXIFS('Exits'!$C$9:$C$608,'Exits'!$B$9:$B$608,'Trades'!A203))))</x:f>
      </x:c>
      <x:c r="F203" s="30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b.d.",IF(AND(O203&gt;0,SUMIFS('Exits'!$J$9:$J$608,'Exits'!$B$9:$B$608,'Trades'!A203)=O203),ROUND(SUMIFS('Exits'!$F$9:$F$608,'Exits'!$B$9:$B$608,'Trades'!A203),2),"b.d.")))</x:f>
      </x:c>
      <x:c r="G203" s="30" t="str">
        <x:f>IF(P203=0,"",IF(K203&lt;&gt;1,"b.d.",IF('Trades'!J203="NET",'Trades'!L203,ROUND(F203-'Trades'!M203-'Trades'!N203+'Trades'!O203,2))))</x:f>
      </x:c>
      <x:c r="H203" s="31" t="str">
        <x:f>IF(P203=0,"",IF(N203=1,G203/'Trades'!P203,"b.d."))</x:f>
      </x:c>
      <x:c r="I203" s="33" t="str">
        <x:f>IF(P203=0,"",IF(K203&lt;&gt;1,"Pozycja niezamknięta",IF(NOT(ISNUMBER('Trades'!P203)),"Brak lub błędne ryzyko: dodatnie, ≤ 1 000 000 000, do 2 miejsc po przecinku.",IF(OR('Trades'!P203&lt;=0,'Trades'!P203&gt;1000000000,ROUND('Trades'!P203,2)&lt;&gt;'Trades'!P203),"Brak lub błędne ryzyko: dodatnie, ≤ 1 000 000 000, do 2 miejsc po przecinku.",IF(AND('Trades'!Q203&lt;&gt;"PRICE",'Trades'!Q203&lt;&gt;"ALL_IN"),"Wybierz PRICE lub ALL_IN",IF('Trades'!Q203&lt;&gt;'Summary'!$K$4,"Wybrano inną podstawę","Zapisane"))))))</x:f>
      </x:c>
      <x:c r="J203" s="33" t="str">
        <x:f>IF(P203=0,"",IF('Summary'!$H$6="Sprawdź daty filtra","Sprawdź daty filtra",IF(L203=1,"Uwzględniona",IF(K203=1,"Poza okresem","Nieuwzględniona"))))</x:f>
      </x:c>
      <x:c r="K203" s="29" t="n">
        <x:f>IF(P203=0,0,IF('Trades'!I203="UNSUPPORTED",4,IF(C203&lt;&gt;"",3,IF('Trades'!I203="OPEN",2,1))))</x:f>
        <x:v>0</x:v>
      </x:c>
      <x:c r="L203" s="29" t="n">
        <x:f>IF(OR(K203&lt;&gt;1,'Summary'!$H$6="Sprawdź daty filtra"),0,IF(AND(OR('Summary'!$B$6="",E203&gt;='Summary'!$B$6),OR('Summary'!$E$6="",E203&lt;'Summary'!$E$6+1)),1,0))</x:f>
        <x:v>0</x:v>
      </x:c>
      <x:c r="M203" s="29" t="n">
        <x:f>IF(AND(L203=1,N203=1,'Trades'!Q203='Summary'!$K$4),1,0)</x:f>
        <x:v>0</x:v>
      </x:c>
      <x:c r="N203" s="29" t="n">
        <x:f>IF(K203&lt;&gt;1,0,IF(NOT(ISNUMBER('Trades'!P203)),0,IF(AND('Trades'!P203&gt;0,'Trades'!P203&lt;=1000000000,ROUND('Trades'!P203,2)='Trades'!P203,OR('Trades'!Q203="PRICE",'Trades'!Q203="ALL_IN")),1,0)))</x:f>
        <x:v>0</x:v>
      </x:c>
      <x:c r="O203" s="29" t="n">
        <x:f>IF(P203=0,0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0,COUNTIFS('Exits'!$B$9:$B$608,'Trades'!A203,'Exits'!$K$9:$K$608,1)))</x:f>
        <x:v>0</x:v>
      </x:c>
      <x:c r="P203" s="29" t="n">
        <x:f>IF(COUNTA('Trades'!A203:I203,'Trades'!K203:T203)=0,0,1)</x:f>
        <x:v>0</x:v>
      </x:c>
    </x:row>
    <x:row r="204" ht="52" customHeight="1">
      <x:c r="A204" s="29" t="str">
        <x:f>IF(P204=0,"",IF('Trades'!A204="","[Trades "&amp;ROW()&amp;"]",'Trades'!A204))</x:f>
      </x:c>
      <x:c r="B204" s="33" t="str">
        <x:f>IF(K204=0,"",CHOOSE(K204,"Zamknięta","Otwarta","Niepełna / błędna","Nieobsługiwana"))</x:f>
      </x:c>
      <x:c r="C204" s="33" t="str">
        <x:f>IF(P204=0,"",IF('Trades'!I204="UNSUPPORTED","Dobieranie / odwrócenia nie są obsługiwane",IF('Trades'!A204="","Podaj ID transakcji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ID: tekst zaczynający się od A–Z, do 64 znaków; bez *, ?, ~, =, &lt; i &gt;. Przykład: T-001.",IF(COUNTIFS('Trades'!$A$9:$A$208,'Trades'!A204)&lt;&gt;1,"ID transakcji się powtarza",IF('Trades'!B204="","Podaj instrument",IF(AND('Trades'!C204&lt;&gt;"LONG",'Trades'!C204&lt;&gt;"SHORT"),"Wybierz LONG lub SHORT",IF(NOT(ISNUMBER('Trades'!D204)),"Podaj prawidłowy czas otwarcia",IF(OR('Trades'!D204&lt;1,'Trades'!D204&gt;2958465),"Podaj prawidłowy czas otwarcia",IF(NOT(ISNUMBER('Trades'!E204)),"Podaj dodatnią początkową ilość",IF(OR('Trades'!E204&lt;=0,'Trades'!E204&gt;1000000,ROUND('Trades'!E204,8)&lt;&gt;'Trades'!E204),"Podaj dodatnią początkową ilość",IF('Trades'!F204="","Podaj jednostkę ilości",IF(AND('Trades'!I204&lt;&gt;"OPEN",'Trades'!I204&lt;&gt;"CLOSED"),"Wybierz OPEN lub CLOSED",IF(AND('Trades'!J204&lt;&gt;"NET",'Trades'!J204&lt;&gt;"GROSS"),"Wybierz NET lub GROSS",IF(COUNTIFS('Exits'!$B$9:$B$608,'Trades'!A204,'Exits'!$G$9:$G$608,-1)&gt;0,"Sprawdź powiązane wyjścia",IF(D204&gt;'Trades'!E204,"Zamknięta ilość przekracza początkową",IF(AND('Trades'!I204="OPEN",D204='Trades'!E204),"OPEN jest sprzeczne z zerową pozostałą ilością",IF('Trades'!I204="OPEN","",IF(O204=0,"Dodaj wyjście w Exits",IF(D204&lt;&gt;'Trades'!E204,"CLOSED wymaga zamknięcia całej ilości",IF(AND('Trades'!J204="NET",NOT(ISNUMBER('Trades'!L204))),"Podaj uzgodnione netto całej pozycji",IF(AND('Trades'!J204="NET",'Trades'!K204&lt;&gt;"YES"),"Potwierdź netto całej pozycji",IF(IF('Trades'!J204="NET",IF('Trades'!M204="",FALSE,IF(NOT(ISNUMBER('Trades'!M204)),TRUE,OR('Trades'!M204&lt;0,'Trades'!M204&gt;1000000000,ROUND('Trades'!M204,2)&lt;&gt;'Trades'!M204))),FALSE),"Kwoty: do 2 miejsc po przecinku; wartość bezwzględna wpisu ≤ 1 000 000 000.",IF(IF('Trades'!J204="NET",IF('Trades'!N204="",FALSE,IF(NOT(ISNUMBER('Trades'!N204)),TRUE,OR('Trades'!N204&lt;0,'Trades'!N204&gt;1000000000,ROUND('Trades'!N204,2)&lt;&gt;'Trades'!N204))),FALSE),"Kwoty: do 2 miejsc po przecinku; wartość bezwzględna wpisu ≤ 1 000 000 000.",IF(IF('Trades'!J204="NET",IF('Trades'!O204="",FALSE,IF(NOT(ISNUMBER('Trades'!O204)),TRUE,OR(ABS('Trades'!O204)&gt;1000000000,ROUND('Trades'!O204,2)&lt;&gt;'Trades'!O204))),FALSE),"Kwoty: do 2 miejsc po przecinku; wartość bezwzględna wpisu ≤ 1 000 000 000.",IF(AND('Trades'!J204="GROSS",NOT(ISNUMBER('Trades'!M204))),"Podaj prowizję, także zero",IF(AND('Trades'!J204="GROSS",'Trades'!M204&lt;0),"Prowizja nie może być ujemna",IF(AND('Trades'!J204="GROSS",NOT(ISNUMBER('Trades'!N204))),"Podaj pozostałe opłaty, także zero",IF(AND('Trades'!J204="GROSS",'Trades'!N204&lt;0),"Opłaty nie mogą być ujemne",IF(AND('Trades'!J204="GROSS",NOT(ISNUMBER('Trades'!O204))),"Podaj finansowanie ze znakiem, także zero",IF(AND('Trades'!J204="GROSS",NOT(ISNUMBER(F204))),"Podaj P&amp;L brutto każdego wyjścia",IF(IF('Trades'!J204="NET",OR(ABS('Trades'!L204)&gt;1000000000,ROUND('Trades'!L204,2)&lt;&gt;'Trades'!L204),FALSE),"Kwoty: do 2 miejsc po przecinku; wartość bezwzględna wpisu ≤ 1 000 000 000.",IF(IF('Trades'!J204="GROSS",OR(ABS('Trades'!M204)&gt;1000000000,ABS('Trades'!N204)&gt;1000000000,ABS('Trades'!O204)&gt;1000000000,ROUND('Trades'!M204,2)&lt;&gt;'Trades'!M204,ROUND('Trades'!N204,2)&lt;&gt;'Trades'!N204,ROUND('Trades'!O204,2)&lt;&gt;'Trades'!O204),FALSE),"Kwoty: do 2 miejsc po przecinku; wartość bezwzględna wpisu ≤ 1 000 000 000.",IF(AND('Trades'!G204&lt;&gt;"",OR(NOT(ISNUMBER('Trades'!G204)),'Trades'!G204&lt;=0)),"Podaj dodatnią cenę lub pozostaw puste",IF(AND('Trades'!H204&lt;&gt;"",OR(NOT(ISNUMBER('Trades'!H204)),'Trades'!H204&lt;=0)),"Podaj dodatnią cenę lub pozostaw puste","")))))))))))))))))))))))))))))))))))</x:f>
      </x:c>
      <x:c r="D204" s="31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b.d.",ROUND(SUMIFS('Exits'!$I$9:$I$608,'Exits'!$B$9:$B$608,'Trades'!A204),8)))</x:f>
      </x:c>
      <x:c r="E204" s="32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b.d.",IF(OR(O204=0,COUNTIFS('Exits'!$B$9:$B$608,'Trades'!A204,'Exits'!$G$9:$G$608,-1)&gt;0),"b.d.",_xlfn.MAXIFS('Exits'!$C$9:$C$608,'Exits'!$B$9:$B$608,'Trades'!A204))))</x:f>
      </x:c>
      <x:c r="F204" s="30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b.d.",IF(AND(O204&gt;0,SUMIFS('Exits'!$J$9:$J$608,'Exits'!$B$9:$B$608,'Trades'!A204)=O204),ROUND(SUMIFS('Exits'!$F$9:$F$608,'Exits'!$B$9:$B$608,'Trades'!A204),2),"b.d.")))</x:f>
      </x:c>
      <x:c r="G204" s="30" t="str">
        <x:f>IF(P204=0,"",IF(K204&lt;&gt;1,"b.d.",IF('Trades'!J204="NET",'Trades'!L204,ROUND(F204-'Trades'!M204-'Trades'!N204+'Trades'!O204,2))))</x:f>
      </x:c>
      <x:c r="H204" s="31" t="str">
        <x:f>IF(P204=0,"",IF(N204=1,G204/'Trades'!P204,"b.d."))</x:f>
      </x:c>
      <x:c r="I204" s="33" t="str">
        <x:f>IF(P204=0,"",IF(K204&lt;&gt;1,"Pozycja niezamknięta",IF(NOT(ISNUMBER('Trades'!P204)),"Brak lub błędne ryzyko: dodatnie, ≤ 1 000 000 000, do 2 miejsc po przecinku.",IF(OR('Trades'!P204&lt;=0,'Trades'!P204&gt;1000000000,ROUND('Trades'!P204,2)&lt;&gt;'Trades'!P204),"Brak lub błędne ryzyko: dodatnie, ≤ 1 000 000 000, do 2 miejsc po przecinku.",IF(AND('Trades'!Q204&lt;&gt;"PRICE",'Trades'!Q204&lt;&gt;"ALL_IN"),"Wybierz PRICE lub ALL_IN",IF('Trades'!Q204&lt;&gt;'Summary'!$K$4,"Wybrano inną podstawę","Zapisane"))))))</x:f>
      </x:c>
      <x:c r="J204" s="33" t="str">
        <x:f>IF(P204=0,"",IF('Summary'!$H$6="Sprawdź daty filtra","Sprawdź daty filtra",IF(L204=1,"Uwzględniona",IF(K204=1,"Poza okresem","Nieuwzględniona"))))</x:f>
      </x:c>
      <x:c r="K204" s="29" t="n">
        <x:f>IF(P204=0,0,IF('Trades'!I204="UNSUPPORTED",4,IF(C204&lt;&gt;"",3,IF('Trades'!I204="OPEN",2,1))))</x:f>
        <x:v>0</x:v>
      </x:c>
      <x:c r="L204" s="29" t="n">
        <x:f>IF(OR(K204&lt;&gt;1,'Summary'!$H$6="Sprawdź daty filtra"),0,IF(AND(OR('Summary'!$B$6="",E204&gt;='Summary'!$B$6),OR('Summary'!$E$6="",E204&lt;'Summary'!$E$6+1)),1,0))</x:f>
        <x:v>0</x:v>
      </x:c>
      <x:c r="M204" s="29" t="n">
        <x:f>IF(AND(L204=1,N204=1,'Trades'!Q204='Summary'!$K$4),1,0)</x:f>
        <x:v>0</x:v>
      </x:c>
      <x:c r="N204" s="29" t="n">
        <x:f>IF(K204&lt;&gt;1,0,IF(NOT(ISNUMBER('Trades'!P204)),0,IF(AND('Trades'!P204&gt;0,'Trades'!P204&lt;=1000000000,ROUND('Trades'!P204,2)='Trades'!P204,OR('Trades'!Q204="PRICE",'Trades'!Q204="ALL_IN")),1,0)))</x:f>
        <x:v>0</x:v>
      </x:c>
      <x:c r="O204" s="29" t="n">
        <x:f>IF(P204=0,0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0,COUNTIFS('Exits'!$B$9:$B$608,'Trades'!A204,'Exits'!$K$9:$K$608,1)))</x:f>
        <x:v>0</x:v>
      </x:c>
      <x:c r="P204" s="29" t="n">
        <x:f>IF(COUNTA('Trades'!A204:I204,'Trades'!K204:T204)=0,0,1)</x:f>
        <x:v>0</x:v>
      </x:c>
    </x:row>
    <x:row r="205" ht="52" customHeight="1">
      <x:c r="A205" s="29" t="str">
        <x:f>IF(P205=0,"",IF('Trades'!A205="","[Trades "&amp;ROW()&amp;"]",'Trades'!A205))</x:f>
      </x:c>
      <x:c r="B205" s="33" t="str">
        <x:f>IF(K205=0,"",CHOOSE(K205,"Zamknięta","Otwarta","Niepełna / błędna","Nieobsługiwana"))</x:f>
      </x:c>
      <x:c r="C205" s="33" t="str">
        <x:f>IF(P205=0,"",IF('Trades'!I205="UNSUPPORTED","Dobieranie / odwrócenia nie są obsługiwane",IF('Trades'!A205="","Podaj ID transakcji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ID: tekst zaczynający się od A–Z, do 64 znaków; bez *, ?, ~, =, &lt; i &gt;. Przykład: T-001.",IF(COUNTIFS('Trades'!$A$9:$A$208,'Trades'!A205)&lt;&gt;1,"ID transakcji się powtarza",IF('Trades'!B205="","Podaj instrument",IF(AND('Trades'!C205&lt;&gt;"LONG",'Trades'!C205&lt;&gt;"SHORT"),"Wybierz LONG lub SHORT",IF(NOT(ISNUMBER('Trades'!D205)),"Podaj prawidłowy czas otwarcia",IF(OR('Trades'!D205&lt;1,'Trades'!D205&gt;2958465),"Podaj prawidłowy czas otwarcia",IF(NOT(ISNUMBER('Trades'!E205)),"Podaj dodatnią początkową ilość",IF(OR('Trades'!E205&lt;=0,'Trades'!E205&gt;1000000,ROUND('Trades'!E205,8)&lt;&gt;'Trades'!E205),"Podaj dodatnią początkową ilość",IF('Trades'!F205="","Podaj jednostkę ilości",IF(AND('Trades'!I205&lt;&gt;"OPEN",'Trades'!I205&lt;&gt;"CLOSED"),"Wybierz OPEN lub CLOSED",IF(AND('Trades'!J205&lt;&gt;"NET",'Trades'!J205&lt;&gt;"GROSS"),"Wybierz NET lub GROSS",IF(COUNTIFS('Exits'!$B$9:$B$608,'Trades'!A205,'Exits'!$G$9:$G$608,-1)&gt;0,"Sprawdź powiązane wyjścia",IF(D205&gt;'Trades'!E205,"Zamknięta ilość przekracza początkową",IF(AND('Trades'!I205="OPEN",D205='Trades'!E205),"OPEN jest sprzeczne z zerową pozostałą ilością",IF('Trades'!I205="OPEN","",IF(O205=0,"Dodaj wyjście w Exits",IF(D205&lt;&gt;'Trades'!E205,"CLOSED wymaga zamknięcia całej ilości",IF(AND('Trades'!J205="NET",NOT(ISNUMBER('Trades'!L205))),"Podaj uzgodnione netto całej pozycji",IF(AND('Trades'!J205="NET",'Trades'!K205&lt;&gt;"YES"),"Potwierdź netto całej pozycji",IF(IF('Trades'!J205="NET",IF('Trades'!M205="",FALSE,IF(NOT(ISNUMBER('Trades'!M205)),TRUE,OR('Trades'!M205&lt;0,'Trades'!M205&gt;1000000000,ROUND('Trades'!M205,2)&lt;&gt;'Trades'!M205))),FALSE),"Kwoty: do 2 miejsc po przecinku; wartość bezwzględna wpisu ≤ 1 000 000 000.",IF(IF('Trades'!J205="NET",IF('Trades'!N205="",FALSE,IF(NOT(ISNUMBER('Trades'!N205)),TRUE,OR('Trades'!N205&lt;0,'Trades'!N205&gt;1000000000,ROUND('Trades'!N205,2)&lt;&gt;'Trades'!N205))),FALSE),"Kwoty: do 2 miejsc po przecinku; wartość bezwzględna wpisu ≤ 1 000 000 000.",IF(IF('Trades'!J205="NET",IF('Trades'!O205="",FALSE,IF(NOT(ISNUMBER('Trades'!O205)),TRUE,OR(ABS('Trades'!O205)&gt;1000000000,ROUND('Trades'!O205,2)&lt;&gt;'Trades'!O205))),FALSE),"Kwoty: do 2 miejsc po przecinku; wartość bezwzględna wpisu ≤ 1 000 000 000.",IF(AND('Trades'!J205="GROSS",NOT(ISNUMBER('Trades'!M205))),"Podaj prowizję, także zero",IF(AND('Trades'!J205="GROSS",'Trades'!M205&lt;0),"Prowizja nie może być ujemna",IF(AND('Trades'!J205="GROSS",NOT(ISNUMBER('Trades'!N205))),"Podaj pozostałe opłaty, także zero",IF(AND('Trades'!J205="GROSS",'Trades'!N205&lt;0),"Opłaty nie mogą być ujemne",IF(AND('Trades'!J205="GROSS",NOT(ISNUMBER('Trades'!O205))),"Podaj finansowanie ze znakiem, także zero",IF(AND('Trades'!J205="GROSS",NOT(ISNUMBER(F205))),"Podaj P&amp;L brutto każdego wyjścia",IF(IF('Trades'!J205="NET",OR(ABS('Trades'!L205)&gt;1000000000,ROUND('Trades'!L205,2)&lt;&gt;'Trades'!L205),FALSE),"Kwoty: do 2 miejsc po przecinku; wartość bezwzględna wpisu ≤ 1 000 000 000.",IF(IF('Trades'!J205="GROSS",OR(ABS('Trades'!M205)&gt;1000000000,ABS('Trades'!N205)&gt;1000000000,ABS('Trades'!O205)&gt;1000000000,ROUND('Trades'!M205,2)&lt;&gt;'Trades'!M205,ROUND('Trades'!N205,2)&lt;&gt;'Trades'!N205,ROUND('Trades'!O205,2)&lt;&gt;'Trades'!O205),FALSE),"Kwoty: do 2 miejsc po przecinku; wartość bezwzględna wpisu ≤ 1 000 000 000.",IF(AND('Trades'!G205&lt;&gt;"",OR(NOT(ISNUMBER('Trades'!G205)),'Trades'!G205&lt;=0)),"Podaj dodatnią cenę lub pozostaw puste",IF(AND('Trades'!H205&lt;&gt;"",OR(NOT(ISNUMBER('Trades'!H205)),'Trades'!H205&lt;=0)),"Podaj dodatnią cenę lub pozostaw puste","")))))))))))))))))))))))))))))))))))</x:f>
      </x:c>
      <x:c r="D205" s="31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b.d.",ROUND(SUMIFS('Exits'!$I$9:$I$608,'Exits'!$B$9:$B$608,'Trades'!A205),8)))</x:f>
      </x:c>
      <x:c r="E205" s="32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b.d.",IF(OR(O205=0,COUNTIFS('Exits'!$B$9:$B$608,'Trades'!A205,'Exits'!$G$9:$G$608,-1)&gt;0),"b.d.",_xlfn.MAXIFS('Exits'!$C$9:$C$608,'Exits'!$B$9:$B$608,'Trades'!A205))))</x:f>
      </x:c>
      <x:c r="F205" s="30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b.d.",IF(AND(O205&gt;0,SUMIFS('Exits'!$J$9:$J$608,'Exits'!$B$9:$B$608,'Trades'!A205)=O205),ROUND(SUMIFS('Exits'!$F$9:$F$608,'Exits'!$B$9:$B$608,'Trades'!A205),2),"b.d.")))</x:f>
      </x:c>
      <x:c r="G205" s="30" t="str">
        <x:f>IF(P205=0,"",IF(K205&lt;&gt;1,"b.d.",IF('Trades'!J205="NET",'Trades'!L205,ROUND(F205-'Trades'!M205-'Trades'!N205+'Trades'!O205,2))))</x:f>
      </x:c>
      <x:c r="H205" s="31" t="str">
        <x:f>IF(P205=0,"",IF(N205=1,G205/'Trades'!P205,"b.d."))</x:f>
      </x:c>
      <x:c r="I205" s="33" t="str">
        <x:f>IF(P205=0,"",IF(K205&lt;&gt;1,"Pozycja niezamknięta",IF(NOT(ISNUMBER('Trades'!P205)),"Brak lub błędne ryzyko: dodatnie, ≤ 1 000 000 000, do 2 miejsc po przecinku.",IF(OR('Trades'!P205&lt;=0,'Trades'!P205&gt;1000000000,ROUND('Trades'!P205,2)&lt;&gt;'Trades'!P205),"Brak lub błędne ryzyko: dodatnie, ≤ 1 000 000 000, do 2 miejsc po przecinku.",IF(AND('Trades'!Q205&lt;&gt;"PRICE",'Trades'!Q205&lt;&gt;"ALL_IN"),"Wybierz PRICE lub ALL_IN",IF('Trades'!Q205&lt;&gt;'Summary'!$K$4,"Wybrano inną podstawę","Zapisane"))))))</x:f>
      </x:c>
      <x:c r="J205" s="33" t="str">
        <x:f>IF(P205=0,"",IF('Summary'!$H$6="Sprawdź daty filtra","Sprawdź daty filtra",IF(L205=1,"Uwzględniona",IF(K205=1,"Poza okresem","Nieuwzględniona"))))</x:f>
      </x:c>
      <x:c r="K205" s="29" t="n">
        <x:f>IF(P205=0,0,IF('Trades'!I205="UNSUPPORTED",4,IF(C205&lt;&gt;"",3,IF('Trades'!I205="OPEN",2,1))))</x:f>
        <x:v>0</x:v>
      </x:c>
      <x:c r="L205" s="29" t="n">
        <x:f>IF(OR(K205&lt;&gt;1,'Summary'!$H$6="Sprawdź daty filtra"),0,IF(AND(OR('Summary'!$B$6="",E205&gt;='Summary'!$B$6),OR('Summary'!$E$6="",E205&lt;'Summary'!$E$6+1)),1,0))</x:f>
        <x:v>0</x:v>
      </x:c>
      <x:c r="M205" s="29" t="n">
        <x:f>IF(AND(L205=1,N205=1,'Trades'!Q205='Summary'!$K$4),1,0)</x:f>
        <x:v>0</x:v>
      </x:c>
      <x:c r="N205" s="29" t="n">
        <x:f>IF(K205&lt;&gt;1,0,IF(NOT(ISNUMBER('Trades'!P205)),0,IF(AND('Trades'!P205&gt;0,'Trades'!P205&lt;=1000000000,ROUND('Trades'!P205,2)='Trades'!P205,OR('Trades'!Q205="PRICE",'Trades'!Q205="ALL_IN")),1,0)))</x:f>
        <x:v>0</x:v>
      </x:c>
      <x:c r="O205" s="29" t="n">
        <x:f>IF(P205=0,0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0,COUNTIFS('Exits'!$B$9:$B$608,'Trades'!A205,'Exits'!$K$9:$K$608,1)))</x:f>
        <x:v>0</x:v>
      </x:c>
      <x:c r="P205" s="29" t="n">
        <x:f>IF(COUNTA('Trades'!A205:I205,'Trades'!K205:T205)=0,0,1)</x:f>
        <x:v>0</x:v>
      </x:c>
    </x:row>
    <x:row r="206" ht="52" customHeight="1">
      <x:c r="A206" s="29" t="str">
        <x:f>IF(P206=0,"",IF('Trades'!A206="","[Trades "&amp;ROW()&amp;"]",'Trades'!A206))</x:f>
      </x:c>
      <x:c r="B206" s="33" t="str">
        <x:f>IF(K206=0,"",CHOOSE(K206,"Zamknięta","Otwarta","Niepełna / błędna","Nieobsługiwana"))</x:f>
      </x:c>
      <x:c r="C206" s="33" t="str">
        <x:f>IF(P206=0,"",IF('Trades'!I206="UNSUPPORTED","Dobieranie / odwrócenia nie są obsługiwane",IF('Trades'!A206="","Podaj ID transakcji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ID: tekst zaczynający się od A–Z, do 64 znaków; bez *, ?, ~, =, &lt; i &gt;. Przykład: T-001.",IF(COUNTIFS('Trades'!$A$9:$A$208,'Trades'!A206)&lt;&gt;1,"ID transakcji się powtarza",IF('Trades'!B206="","Podaj instrument",IF(AND('Trades'!C206&lt;&gt;"LONG",'Trades'!C206&lt;&gt;"SHORT"),"Wybierz LONG lub SHORT",IF(NOT(ISNUMBER('Trades'!D206)),"Podaj prawidłowy czas otwarcia",IF(OR('Trades'!D206&lt;1,'Trades'!D206&gt;2958465),"Podaj prawidłowy czas otwarcia",IF(NOT(ISNUMBER('Trades'!E206)),"Podaj dodatnią początkową ilość",IF(OR('Trades'!E206&lt;=0,'Trades'!E206&gt;1000000,ROUND('Trades'!E206,8)&lt;&gt;'Trades'!E206),"Podaj dodatnią początkową ilość",IF('Trades'!F206="","Podaj jednostkę ilości",IF(AND('Trades'!I206&lt;&gt;"OPEN",'Trades'!I206&lt;&gt;"CLOSED"),"Wybierz OPEN lub CLOSED",IF(AND('Trades'!J206&lt;&gt;"NET",'Trades'!J206&lt;&gt;"GROSS"),"Wybierz NET lub GROSS",IF(COUNTIFS('Exits'!$B$9:$B$608,'Trades'!A206,'Exits'!$G$9:$G$608,-1)&gt;0,"Sprawdź powiązane wyjścia",IF(D206&gt;'Trades'!E206,"Zamknięta ilość przekracza początkową",IF(AND('Trades'!I206="OPEN",D206='Trades'!E206),"OPEN jest sprzeczne z zerową pozostałą ilością",IF('Trades'!I206="OPEN","",IF(O206=0,"Dodaj wyjście w Exits",IF(D206&lt;&gt;'Trades'!E206,"CLOSED wymaga zamknięcia całej ilości",IF(AND('Trades'!J206="NET",NOT(ISNUMBER('Trades'!L206))),"Podaj uzgodnione netto całej pozycji",IF(AND('Trades'!J206="NET",'Trades'!K206&lt;&gt;"YES"),"Potwierdź netto całej pozycji",IF(IF('Trades'!J206="NET",IF('Trades'!M206="",FALSE,IF(NOT(ISNUMBER('Trades'!M206)),TRUE,OR('Trades'!M206&lt;0,'Trades'!M206&gt;1000000000,ROUND('Trades'!M206,2)&lt;&gt;'Trades'!M206))),FALSE),"Kwoty: do 2 miejsc po przecinku; wartość bezwzględna wpisu ≤ 1 000 000 000.",IF(IF('Trades'!J206="NET",IF('Trades'!N206="",FALSE,IF(NOT(ISNUMBER('Trades'!N206)),TRUE,OR('Trades'!N206&lt;0,'Trades'!N206&gt;1000000000,ROUND('Trades'!N206,2)&lt;&gt;'Trades'!N206))),FALSE),"Kwoty: do 2 miejsc po przecinku; wartość bezwzględna wpisu ≤ 1 000 000 000.",IF(IF('Trades'!J206="NET",IF('Trades'!O206="",FALSE,IF(NOT(ISNUMBER('Trades'!O206)),TRUE,OR(ABS('Trades'!O206)&gt;1000000000,ROUND('Trades'!O206,2)&lt;&gt;'Trades'!O206))),FALSE),"Kwoty: do 2 miejsc po przecinku; wartość bezwzględna wpisu ≤ 1 000 000 000.",IF(AND('Trades'!J206="GROSS",NOT(ISNUMBER('Trades'!M206))),"Podaj prowizję, także zero",IF(AND('Trades'!J206="GROSS",'Trades'!M206&lt;0),"Prowizja nie może być ujemna",IF(AND('Trades'!J206="GROSS",NOT(ISNUMBER('Trades'!N206))),"Podaj pozostałe opłaty, także zero",IF(AND('Trades'!J206="GROSS",'Trades'!N206&lt;0),"Opłaty nie mogą być ujemne",IF(AND('Trades'!J206="GROSS",NOT(ISNUMBER('Trades'!O206))),"Podaj finansowanie ze znakiem, także zero",IF(AND('Trades'!J206="GROSS",NOT(ISNUMBER(F206))),"Podaj P&amp;L brutto każdego wyjścia",IF(IF('Trades'!J206="NET",OR(ABS('Trades'!L206)&gt;1000000000,ROUND('Trades'!L206,2)&lt;&gt;'Trades'!L206),FALSE),"Kwoty: do 2 miejsc po przecinku; wartość bezwzględna wpisu ≤ 1 000 000 000.",IF(IF('Trades'!J206="GROSS",OR(ABS('Trades'!M206)&gt;1000000000,ABS('Trades'!N206)&gt;1000000000,ABS('Trades'!O206)&gt;1000000000,ROUND('Trades'!M206,2)&lt;&gt;'Trades'!M206,ROUND('Trades'!N206,2)&lt;&gt;'Trades'!N206,ROUND('Trades'!O206,2)&lt;&gt;'Trades'!O206),FALSE),"Kwoty: do 2 miejsc po przecinku; wartość bezwzględna wpisu ≤ 1 000 000 000.",IF(AND('Trades'!G206&lt;&gt;"",OR(NOT(ISNUMBER('Trades'!G206)),'Trades'!G206&lt;=0)),"Podaj dodatnią cenę lub pozostaw puste",IF(AND('Trades'!H206&lt;&gt;"",OR(NOT(ISNUMBER('Trades'!H206)),'Trades'!H206&lt;=0)),"Podaj dodatnią cenę lub pozostaw puste","")))))))))))))))))))))))))))))))))))</x:f>
      </x:c>
      <x:c r="D206" s="31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b.d.",ROUND(SUMIFS('Exits'!$I$9:$I$608,'Exits'!$B$9:$B$608,'Trades'!A206),8)))</x:f>
      </x:c>
      <x:c r="E206" s="32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b.d.",IF(OR(O206=0,COUNTIFS('Exits'!$B$9:$B$608,'Trades'!A206,'Exits'!$G$9:$G$608,-1)&gt;0),"b.d.",_xlfn.MAXIFS('Exits'!$C$9:$C$608,'Exits'!$B$9:$B$608,'Trades'!A206))))</x:f>
      </x:c>
      <x:c r="F206" s="30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b.d.",IF(AND(O206&gt;0,SUMIFS('Exits'!$J$9:$J$608,'Exits'!$B$9:$B$608,'Trades'!A206)=O206),ROUND(SUMIFS('Exits'!$F$9:$F$608,'Exits'!$B$9:$B$608,'Trades'!A206),2),"b.d.")))</x:f>
      </x:c>
      <x:c r="G206" s="30" t="str">
        <x:f>IF(P206=0,"",IF(K206&lt;&gt;1,"b.d.",IF('Trades'!J206="NET",'Trades'!L206,ROUND(F206-'Trades'!M206-'Trades'!N206+'Trades'!O206,2))))</x:f>
      </x:c>
      <x:c r="H206" s="31" t="str">
        <x:f>IF(P206=0,"",IF(N206=1,G206/'Trades'!P206,"b.d."))</x:f>
      </x:c>
      <x:c r="I206" s="33" t="str">
        <x:f>IF(P206=0,"",IF(K206&lt;&gt;1,"Pozycja niezamknięta",IF(NOT(ISNUMBER('Trades'!P206)),"Brak lub błędne ryzyko: dodatnie, ≤ 1 000 000 000, do 2 miejsc po przecinku.",IF(OR('Trades'!P206&lt;=0,'Trades'!P206&gt;1000000000,ROUND('Trades'!P206,2)&lt;&gt;'Trades'!P206),"Brak lub błędne ryzyko: dodatnie, ≤ 1 000 000 000, do 2 miejsc po przecinku.",IF(AND('Trades'!Q206&lt;&gt;"PRICE",'Trades'!Q206&lt;&gt;"ALL_IN"),"Wybierz PRICE lub ALL_IN",IF('Trades'!Q206&lt;&gt;'Summary'!$K$4,"Wybrano inną podstawę","Zapisane"))))))</x:f>
      </x:c>
      <x:c r="J206" s="33" t="str">
        <x:f>IF(P206=0,"",IF('Summary'!$H$6="Sprawdź daty filtra","Sprawdź daty filtra",IF(L206=1,"Uwzględniona",IF(K206=1,"Poza okresem","Nieuwzględniona"))))</x:f>
      </x:c>
      <x:c r="K206" s="29" t="n">
        <x:f>IF(P206=0,0,IF('Trades'!I206="UNSUPPORTED",4,IF(C206&lt;&gt;"",3,IF('Trades'!I206="OPEN",2,1))))</x:f>
        <x:v>0</x:v>
      </x:c>
      <x:c r="L206" s="29" t="n">
        <x:f>IF(OR(K206&lt;&gt;1,'Summary'!$H$6="Sprawdź daty filtra"),0,IF(AND(OR('Summary'!$B$6="",E206&gt;='Summary'!$B$6),OR('Summary'!$E$6="",E206&lt;'Summary'!$E$6+1)),1,0))</x:f>
        <x:v>0</x:v>
      </x:c>
      <x:c r="M206" s="29" t="n">
        <x:f>IF(AND(L206=1,N206=1,'Trades'!Q206='Summary'!$K$4),1,0)</x:f>
        <x:v>0</x:v>
      </x:c>
      <x:c r="N206" s="29" t="n">
        <x:f>IF(K206&lt;&gt;1,0,IF(NOT(ISNUMBER('Trades'!P206)),0,IF(AND('Trades'!P206&gt;0,'Trades'!P206&lt;=1000000000,ROUND('Trades'!P206,2)='Trades'!P206,OR('Trades'!Q206="PRICE",'Trades'!Q206="ALL_IN")),1,0)))</x:f>
        <x:v>0</x:v>
      </x:c>
      <x:c r="O206" s="29" t="n">
        <x:f>IF(P206=0,0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0,COUNTIFS('Exits'!$B$9:$B$608,'Trades'!A206,'Exits'!$K$9:$K$608,1)))</x:f>
        <x:v>0</x:v>
      </x:c>
      <x:c r="P206" s="29" t="n">
        <x:f>IF(COUNTA('Trades'!A206:I206,'Trades'!K206:T206)=0,0,1)</x:f>
        <x:v>0</x:v>
      </x:c>
    </x:row>
    <x:row r="207" ht="52" customHeight="1">
      <x:c r="A207" s="29" t="str">
        <x:f>IF(P207=0,"",IF('Trades'!A207="","[Trades "&amp;ROW()&amp;"]",'Trades'!A207))</x:f>
      </x:c>
      <x:c r="B207" s="33" t="str">
        <x:f>IF(K207=0,"",CHOOSE(K207,"Zamknięta","Otwarta","Niepełna / błędna","Nieobsługiwana"))</x:f>
      </x:c>
      <x:c r="C207" s="33" t="str">
        <x:f>IF(P207=0,"",IF('Trades'!I207="UNSUPPORTED","Dobieranie / odwrócenia nie są obsługiwane",IF('Trades'!A207="","Podaj ID transakcji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ID: tekst zaczynający się od A–Z, do 64 znaków; bez *, ?, ~, =, &lt; i &gt;. Przykład: T-001.",IF(COUNTIFS('Trades'!$A$9:$A$208,'Trades'!A207)&lt;&gt;1,"ID transakcji się powtarza",IF('Trades'!B207="","Podaj instrument",IF(AND('Trades'!C207&lt;&gt;"LONG",'Trades'!C207&lt;&gt;"SHORT"),"Wybierz LONG lub SHORT",IF(NOT(ISNUMBER('Trades'!D207)),"Podaj prawidłowy czas otwarcia",IF(OR('Trades'!D207&lt;1,'Trades'!D207&gt;2958465),"Podaj prawidłowy czas otwarcia",IF(NOT(ISNUMBER('Trades'!E207)),"Podaj dodatnią początkową ilość",IF(OR('Trades'!E207&lt;=0,'Trades'!E207&gt;1000000,ROUND('Trades'!E207,8)&lt;&gt;'Trades'!E207),"Podaj dodatnią początkową ilość",IF('Trades'!F207="","Podaj jednostkę ilości",IF(AND('Trades'!I207&lt;&gt;"OPEN",'Trades'!I207&lt;&gt;"CLOSED"),"Wybierz OPEN lub CLOSED",IF(AND('Trades'!J207&lt;&gt;"NET",'Trades'!J207&lt;&gt;"GROSS"),"Wybierz NET lub GROSS",IF(COUNTIFS('Exits'!$B$9:$B$608,'Trades'!A207,'Exits'!$G$9:$G$608,-1)&gt;0,"Sprawdź powiązane wyjścia",IF(D207&gt;'Trades'!E207,"Zamknięta ilość przekracza początkową",IF(AND('Trades'!I207="OPEN",D207='Trades'!E207),"OPEN jest sprzeczne z zerową pozostałą ilością",IF('Trades'!I207="OPEN","",IF(O207=0,"Dodaj wyjście w Exits",IF(D207&lt;&gt;'Trades'!E207,"CLOSED wymaga zamknięcia całej ilości",IF(AND('Trades'!J207="NET",NOT(ISNUMBER('Trades'!L207))),"Podaj uzgodnione netto całej pozycji",IF(AND('Trades'!J207="NET",'Trades'!K207&lt;&gt;"YES"),"Potwierdź netto całej pozycji",IF(IF('Trades'!J207="NET",IF('Trades'!M207="",FALSE,IF(NOT(ISNUMBER('Trades'!M207)),TRUE,OR('Trades'!M207&lt;0,'Trades'!M207&gt;1000000000,ROUND('Trades'!M207,2)&lt;&gt;'Trades'!M207))),FALSE),"Kwoty: do 2 miejsc po przecinku; wartość bezwzględna wpisu ≤ 1 000 000 000.",IF(IF('Trades'!J207="NET",IF('Trades'!N207="",FALSE,IF(NOT(ISNUMBER('Trades'!N207)),TRUE,OR('Trades'!N207&lt;0,'Trades'!N207&gt;1000000000,ROUND('Trades'!N207,2)&lt;&gt;'Trades'!N207))),FALSE),"Kwoty: do 2 miejsc po przecinku; wartość bezwzględna wpisu ≤ 1 000 000 000.",IF(IF('Trades'!J207="NET",IF('Trades'!O207="",FALSE,IF(NOT(ISNUMBER('Trades'!O207)),TRUE,OR(ABS('Trades'!O207)&gt;1000000000,ROUND('Trades'!O207,2)&lt;&gt;'Trades'!O207))),FALSE),"Kwoty: do 2 miejsc po przecinku; wartość bezwzględna wpisu ≤ 1 000 000 000.",IF(AND('Trades'!J207="GROSS",NOT(ISNUMBER('Trades'!M207))),"Podaj prowizję, także zero",IF(AND('Trades'!J207="GROSS",'Trades'!M207&lt;0),"Prowizja nie może być ujemna",IF(AND('Trades'!J207="GROSS",NOT(ISNUMBER('Trades'!N207))),"Podaj pozostałe opłaty, także zero",IF(AND('Trades'!J207="GROSS",'Trades'!N207&lt;0),"Opłaty nie mogą być ujemne",IF(AND('Trades'!J207="GROSS",NOT(ISNUMBER('Trades'!O207))),"Podaj finansowanie ze znakiem, także zero",IF(AND('Trades'!J207="GROSS",NOT(ISNUMBER(F207))),"Podaj P&amp;L brutto każdego wyjścia",IF(IF('Trades'!J207="NET",OR(ABS('Trades'!L207)&gt;1000000000,ROUND('Trades'!L207,2)&lt;&gt;'Trades'!L207),FALSE),"Kwoty: do 2 miejsc po przecinku; wartość bezwzględna wpisu ≤ 1 000 000 000.",IF(IF('Trades'!J207="GROSS",OR(ABS('Trades'!M207)&gt;1000000000,ABS('Trades'!N207)&gt;1000000000,ABS('Trades'!O207)&gt;1000000000,ROUND('Trades'!M207,2)&lt;&gt;'Trades'!M207,ROUND('Trades'!N207,2)&lt;&gt;'Trades'!N207,ROUND('Trades'!O207,2)&lt;&gt;'Trades'!O207),FALSE),"Kwoty: do 2 miejsc po przecinku; wartość bezwzględna wpisu ≤ 1 000 000 000.",IF(AND('Trades'!G207&lt;&gt;"",OR(NOT(ISNUMBER('Trades'!G207)),'Trades'!G207&lt;=0)),"Podaj dodatnią cenę lub pozostaw puste",IF(AND('Trades'!H207&lt;&gt;"",OR(NOT(ISNUMBER('Trades'!H207)),'Trades'!H207&lt;=0)),"Podaj dodatnią cenę lub pozostaw puste","")))))))))))))))))))))))))))))))))))</x:f>
      </x:c>
      <x:c r="D207" s="31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b.d.",ROUND(SUMIFS('Exits'!$I$9:$I$608,'Exits'!$B$9:$B$608,'Trades'!A207),8)))</x:f>
      </x:c>
      <x:c r="E207" s="32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b.d.",IF(OR(O207=0,COUNTIFS('Exits'!$B$9:$B$608,'Trades'!A207,'Exits'!$G$9:$G$608,-1)&gt;0),"b.d.",_xlfn.MAXIFS('Exits'!$C$9:$C$608,'Exits'!$B$9:$B$608,'Trades'!A207))))</x:f>
      </x:c>
      <x:c r="F207" s="30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b.d.",IF(AND(O207&gt;0,SUMIFS('Exits'!$J$9:$J$608,'Exits'!$B$9:$B$608,'Trades'!A207)=O207),ROUND(SUMIFS('Exits'!$F$9:$F$608,'Exits'!$B$9:$B$608,'Trades'!A207),2),"b.d.")))</x:f>
      </x:c>
      <x:c r="G207" s="30" t="str">
        <x:f>IF(P207=0,"",IF(K207&lt;&gt;1,"b.d.",IF('Trades'!J207="NET",'Trades'!L207,ROUND(F207-'Trades'!M207-'Trades'!N207+'Trades'!O207,2))))</x:f>
      </x:c>
      <x:c r="H207" s="31" t="str">
        <x:f>IF(P207=0,"",IF(N207=1,G207/'Trades'!P207,"b.d."))</x:f>
      </x:c>
      <x:c r="I207" s="33" t="str">
        <x:f>IF(P207=0,"",IF(K207&lt;&gt;1,"Pozycja niezamknięta",IF(NOT(ISNUMBER('Trades'!P207)),"Brak lub błędne ryzyko: dodatnie, ≤ 1 000 000 000, do 2 miejsc po przecinku.",IF(OR('Trades'!P207&lt;=0,'Trades'!P207&gt;1000000000,ROUND('Trades'!P207,2)&lt;&gt;'Trades'!P207),"Brak lub błędne ryzyko: dodatnie, ≤ 1 000 000 000, do 2 miejsc po przecinku.",IF(AND('Trades'!Q207&lt;&gt;"PRICE",'Trades'!Q207&lt;&gt;"ALL_IN"),"Wybierz PRICE lub ALL_IN",IF('Trades'!Q207&lt;&gt;'Summary'!$K$4,"Wybrano inną podstawę","Zapisane"))))))</x:f>
      </x:c>
      <x:c r="J207" s="33" t="str">
        <x:f>IF(P207=0,"",IF('Summary'!$H$6="Sprawdź daty filtra","Sprawdź daty filtra",IF(L207=1,"Uwzględniona",IF(K207=1,"Poza okresem","Nieuwzględniona"))))</x:f>
      </x:c>
      <x:c r="K207" s="29" t="n">
        <x:f>IF(P207=0,0,IF('Trades'!I207="UNSUPPORTED",4,IF(C207&lt;&gt;"",3,IF('Trades'!I207="OPEN",2,1))))</x:f>
        <x:v>0</x:v>
      </x:c>
      <x:c r="L207" s="29" t="n">
        <x:f>IF(OR(K207&lt;&gt;1,'Summary'!$H$6="Sprawdź daty filtra"),0,IF(AND(OR('Summary'!$B$6="",E207&gt;='Summary'!$B$6),OR('Summary'!$E$6="",E207&lt;'Summary'!$E$6+1)),1,0))</x:f>
        <x:v>0</x:v>
      </x:c>
      <x:c r="M207" s="29" t="n">
        <x:f>IF(AND(L207=1,N207=1,'Trades'!Q207='Summary'!$K$4),1,0)</x:f>
        <x:v>0</x:v>
      </x:c>
      <x:c r="N207" s="29" t="n">
        <x:f>IF(K207&lt;&gt;1,0,IF(NOT(ISNUMBER('Trades'!P207)),0,IF(AND('Trades'!P207&gt;0,'Trades'!P207&lt;=1000000000,ROUND('Trades'!P207,2)='Trades'!P207,OR('Trades'!Q207="PRICE",'Trades'!Q207="ALL_IN")),1,0)))</x:f>
        <x:v>0</x:v>
      </x:c>
      <x:c r="O207" s="29" t="n">
        <x:f>IF(P207=0,0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0,COUNTIFS('Exits'!$B$9:$B$608,'Trades'!A207,'Exits'!$K$9:$K$608,1)))</x:f>
        <x:v>0</x:v>
      </x:c>
      <x:c r="P207" s="29" t="n">
        <x:f>IF(COUNTA('Trades'!A207:I207,'Trades'!K207:T207)=0,0,1)</x:f>
        <x:v>0</x:v>
      </x:c>
    </x:row>
    <x:row r="208" ht="52" customHeight="1">
      <x:c r="A208" s="29" t="str">
        <x:f>IF(P208=0,"",IF('Trades'!A208="","[Trades "&amp;ROW()&amp;"]",'Trades'!A208))</x:f>
      </x:c>
      <x:c r="B208" s="33" t="str">
        <x:f>IF(K208=0,"",CHOOSE(K208,"Zamknięta","Otwarta","Niepełna / błędna","Nieobsługiwana"))</x:f>
      </x:c>
      <x:c r="C208" s="33" t="str">
        <x:f>IF(P208=0,"",IF('Trades'!I208="UNSUPPORTED","Dobieranie / odwrócenia nie są obsługiwane",IF('Trades'!A208="","Podaj ID transakcji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ID: tekst zaczynający się od A–Z, do 64 znaków; bez *, ?, ~, =, &lt; i &gt;. Przykład: T-001.",IF(COUNTIFS('Trades'!$A$9:$A$208,'Trades'!A208)&lt;&gt;1,"ID transakcji się powtarza",IF('Trades'!B208="","Podaj instrument",IF(AND('Trades'!C208&lt;&gt;"LONG",'Trades'!C208&lt;&gt;"SHORT"),"Wybierz LONG lub SHORT",IF(NOT(ISNUMBER('Trades'!D208)),"Podaj prawidłowy czas otwarcia",IF(OR('Trades'!D208&lt;1,'Trades'!D208&gt;2958465),"Podaj prawidłowy czas otwarcia",IF(NOT(ISNUMBER('Trades'!E208)),"Podaj dodatnią początkową ilość",IF(OR('Trades'!E208&lt;=0,'Trades'!E208&gt;1000000,ROUND('Trades'!E208,8)&lt;&gt;'Trades'!E208),"Podaj dodatnią początkową ilość",IF('Trades'!F208="","Podaj jednostkę ilości",IF(AND('Trades'!I208&lt;&gt;"OPEN",'Trades'!I208&lt;&gt;"CLOSED"),"Wybierz OPEN lub CLOSED",IF(AND('Trades'!J208&lt;&gt;"NET",'Trades'!J208&lt;&gt;"GROSS"),"Wybierz NET lub GROSS",IF(COUNTIFS('Exits'!$B$9:$B$608,'Trades'!A208,'Exits'!$G$9:$G$608,-1)&gt;0,"Sprawdź powiązane wyjścia",IF(D208&gt;'Trades'!E208,"Zamknięta ilość przekracza początkową",IF(AND('Trades'!I208="OPEN",D208='Trades'!E208),"OPEN jest sprzeczne z zerową pozostałą ilością",IF('Trades'!I208="OPEN","",IF(O208=0,"Dodaj wyjście w Exits",IF(D208&lt;&gt;'Trades'!E208,"CLOSED wymaga zamknięcia całej ilości",IF(AND('Trades'!J208="NET",NOT(ISNUMBER('Trades'!L208))),"Podaj uzgodnione netto całej pozycji",IF(AND('Trades'!J208="NET",'Trades'!K208&lt;&gt;"YES"),"Potwierdź netto całej pozycji",IF(IF('Trades'!J208="NET",IF('Trades'!M208="",FALSE,IF(NOT(ISNUMBER('Trades'!M208)),TRUE,OR('Trades'!M208&lt;0,'Trades'!M208&gt;1000000000,ROUND('Trades'!M208,2)&lt;&gt;'Trades'!M208))),FALSE),"Kwoty: do 2 miejsc po przecinku; wartość bezwzględna wpisu ≤ 1 000 000 000.",IF(IF('Trades'!J208="NET",IF('Trades'!N208="",FALSE,IF(NOT(ISNUMBER('Trades'!N208)),TRUE,OR('Trades'!N208&lt;0,'Trades'!N208&gt;1000000000,ROUND('Trades'!N208,2)&lt;&gt;'Trades'!N208))),FALSE),"Kwoty: do 2 miejsc po przecinku; wartość bezwzględna wpisu ≤ 1 000 000 000.",IF(IF('Trades'!J208="NET",IF('Trades'!O208="",FALSE,IF(NOT(ISNUMBER('Trades'!O208)),TRUE,OR(ABS('Trades'!O208)&gt;1000000000,ROUND('Trades'!O208,2)&lt;&gt;'Trades'!O208))),FALSE),"Kwoty: do 2 miejsc po przecinku; wartość bezwzględna wpisu ≤ 1 000 000 000.",IF(AND('Trades'!J208="GROSS",NOT(ISNUMBER('Trades'!M208))),"Podaj prowizję, także zero",IF(AND('Trades'!J208="GROSS",'Trades'!M208&lt;0),"Prowizja nie może być ujemna",IF(AND('Trades'!J208="GROSS",NOT(ISNUMBER('Trades'!N208))),"Podaj pozostałe opłaty, także zero",IF(AND('Trades'!J208="GROSS",'Trades'!N208&lt;0),"Opłaty nie mogą być ujemne",IF(AND('Trades'!J208="GROSS",NOT(ISNUMBER('Trades'!O208))),"Podaj finansowanie ze znakiem, także zero",IF(AND('Trades'!J208="GROSS",NOT(ISNUMBER(F208))),"Podaj P&amp;L brutto każdego wyjścia",IF(IF('Trades'!J208="NET",OR(ABS('Trades'!L208)&gt;1000000000,ROUND('Trades'!L208,2)&lt;&gt;'Trades'!L208),FALSE),"Kwoty: do 2 miejsc po przecinku; wartość bezwzględna wpisu ≤ 1 000 000 000.",IF(IF('Trades'!J208="GROSS",OR(ABS('Trades'!M208)&gt;1000000000,ABS('Trades'!N208)&gt;1000000000,ABS('Trades'!O208)&gt;1000000000,ROUND('Trades'!M208,2)&lt;&gt;'Trades'!M208,ROUND('Trades'!N208,2)&lt;&gt;'Trades'!N208,ROUND('Trades'!O208,2)&lt;&gt;'Trades'!O208),FALSE),"Kwoty: do 2 miejsc po przecinku; wartość bezwzględna wpisu ≤ 1 000 000 000.",IF(AND('Trades'!G208&lt;&gt;"",OR(NOT(ISNUMBER('Trades'!G208)),'Trades'!G208&lt;=0)),"Podaj dodatnią cenę lub pozostaw puste",IF(AND('Trades'!H208&lt;&gt;"",OR(NOT(ISNUMBER('Trades'!H208)),'Trades'!H208&lt;=0)),"Podaj dodatnią cenę lub pozostaw puste","")))))))))))))))))))))))))))))))))))</x:f>
      </x:c>
      <x:c r="D208" s="31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b.d.",ROUND(SUMIFS('Exits'!$I$9:$I$608,'Exits'!$B$9:$B$608,'Trades'!A208),8)))</x:f>
      </x:c>
      <x:c r="E208" s="32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b.d.",IF(OR(O208=0,COUNTIFS('Exits'!$B$9:$B$608,'Trades'!A208,'Exits'!$G$9:$G$608,-1)&gt;0),"b.d.",_xlfn.MAXIFS('Exits'!$C$9:$C$608,'Exits'!$B$9:$B$608,'Trades'!A208))))</x:f>
      </x:c>
      <x:c r="F208" s="30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b.d.",IF(AND(O208&gt;0,SUMIFS('Exits'!$J$9:$J$608,'Exits'!$B$9:$B$608,'Trades'!A208)=O208),ROUND(SUMIFS('Exits'!$F$9:$F$608,'Exits'!$B$9:$B$608,'Trades'!A208),2),"b.d.")))</x:f>
      </x:c>
      <x:c r="G208" s="30" t="str">
        <x:f>IF(P208=0,"",IF(K208&lt;&gt;1,"b.d.",IF('Trades'!J208="NET",'Trades'!L208,ROUND(F208-'Trades'!M208-'Trades'!N208+'Trades'!O208,2))))</x:f>
      </x:c>
      <x:c r="H208" s="31" t="str">
        <x:f>IF(P208=0,"",IF(N208=1,G208/'Trades'!P208,"b.d."))</x:f>
      </x:c>
      <x:c r="I208" s="33" t="str">
        <x:f>IF(P208=0,"",IF(K208&lt;&gt;1,"Pozycja niezamknięta",IF(NOT(ISNUMBER('Trades'!P208)),"Brak lub błędne ryzyko: dodatnie, ≤ 1 000 000 000, do 2 miejsc po przecinku.",IF(OR('Trades'!P208&lt;=0,'Trades'!P208&gt;1000000000,ROUND('Trades'!P208,2)&lt;&gt;'Trades'!P208),"Brak lub błędne ryzyko: dodatnie, ≤ 1 000 000 000, do 2 miejsc po przecinku.",IF(AND('Trades'!Q208&lt;&gt;"PRICE",'Trades'!Q208&lt;&gt;"ALL_IN"),"Wybierz PRICE lub ALL_IN",IF('Trades'!Q208&lt;&gt;'Summary'!$K$4,"Wybrano inną podstawę","Zapisane"))))))</x:f>
      </x:c>
      <x:c r="J208" s="33" t="str">
        <x:f>IF(P208=0,"",IF('Summary'!$H$6="Sprawdź daty filtra","Sprawdź daty filtra",IF(L208=1,"Uwzględniona",IF(K208=1,"Poza okresem","Nieuwzględniona"))))</x:f>
      </x:c>
      <x:c r="K208" s="29" t="n">
        <x:f>IF(P208=0,0,IF('Trades'!I208="UNSUPPORTED",4,IF(C208&lt;&gt;"",3,IF('Trades'!I208="OPEN",2,1))))</x:f>
        <x:v>0</x:v>
      </x:c>
      <x:c r="L208" s="29" t="n">
        <x:f>IF(OR(K208&lt;&gt;1,'Summary'!$H$6="Sprawdź daty filtra"),0,IF(AND(OR('Summary'!$B$6="",E208&gt;='Summary'!$B$6),OR('Summary'!$E$6="",E208&lt;'Summary'!$E$6+1)),1,0))</x:f>
        <x:v>0</x:v>
      </x:c>
      <x:c r="M208" s="29" t="n">
        <x:f>IF(AND(L208=1,N208=1,'Trades'!Q208='Summary'!$K$4),1,0)</x:f>
        <x:v>0</x:v>
      </x:c>
      <x:c r="N208" s="29" t="n">
        <x:f>IF(K208&lt;&gt;1,0,IF(NOT(ISNUMBER('Trades'!P208)),0,IF(AND('Trades'!P208&gt;0,'Trades'!P208&lt;=1000000000,ROUND('Trades'!P208,2)='Trades'!P208,OR('Trades'!Q208="PRICE",'Trades'!Q208="ALL_IN")),1,0)))</x:f>
        <x:v>0</x:v>
      </x:c>
      <x:c r="O208" s="29" t="n">
        <x:f>IF(P208=0,0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0,COUNTIFS('Exits'!$B$9:$B$608,'Trades'!A208,'Exits'!$K$9:$K$608,1)))</x:f>
        <x:v>0</x:v>
      </x:c>
      <x:c r="P208" s="29" t="n">
        <x:f>IF(COUNTA('Trades'!A208:I208,'Trades'!K208:T208)=0,0,1)</x:f>
        <x:v>0</x:v>
      </x:c>
    </x:row>
  </x:sheetData>
  <x:conditionalFormatting sqref="B9:C208">
    <x:cfRule type="expression" dxfId="1" priority="1">
      <x:formula>$K9=3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DA6BE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7" hidden="0" customWidth="1"/>
    <x:col min="4" max="4" width="24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34" hidden="0" customWidth="1"/>
    <x:col min="19" max="19" width="34" hidden="0" customWidth="1"/>
    <x:col min="20" max="20" width="3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30" customHeight="1">
      <x:c r="A2" s="4" t="str">
        <x:v>Transakcje: jeden wiersz na pierwotną pozycję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2"/>
      <x:c r="N2" s="2"/>
      <x:c r="O2" s="2"/>
      <x:c r="P2" s="2"/>
      <x:c r="Q2" s="2"/>
      <x:c r="R2" s="2"/>
      <x:c r="S2" s="2"/>
      <x:c r="T2" s="2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1" customHeight="1">
      <x:c r="A4" s="25" t="str">
        <x:v>Żółte komórki służą do wpisów. Szare zawierają formuły. Kody wyjaśniono w Readme.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1" customHeight="1">
      <x:c r="A5" s="25" t="str">
        <x:v>Pojemność: 200 pozycji i 600 wyjść. Nie dodawaj wierszy poza przygotowanym zakresem.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1" customHeight="1">
      <x:c r="A6" s="25" t="str">
        <x:v>Wszystkie kwoty są w wybranej walucie. Zmiana etykiety nie przelicza kwot.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21" customHeight="1">
      <x:c r="A7" s="25" t="str">
        <x:v>ID: tekst zaczynający się od A–Z, do 64 znaków; bez *, ?, ~, =, &lt; i &gt;. Przykład: T-001.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 ht="46" customHeight="1">
      <x:c r="A8" s="18" t="str">
        <x:v>ID transakcji</x:v>
      </x:c>
      <x:c r="B8" s="28" t="str">
        <x:v>Instrument</x:v>
      </x:c>
      <x:c r="C8" s="28" t="str">
        <x:v>Kierunek</x:v>
      </x:c>
      <x:c r="D8" s="28" t="str">
        <x:v>Czas otwarcia</x:v>
      </x:c>
      <x:c r="E8" s="28" t="str">
        <x:v>Początkowa ilość</x:v>
      </x:c>
      <x:c r="F8" s="28" t="str">
        <x:v>Jednostka ilości</x:v>
      </x:c>
      <x:c r="G8" s="28" t="str">
        <x:v>Cena wejścia (opcjonalna)</x:v>
      </x:c>
      <x:c r="H8" s="28" t="str">
        <x:v>Początkowy stop (opcjonalny)</x:v>
      </x:c>
      <x:c r="I8" s="28" t="str">
        <x:v>Stan</x:v>
      </x:c>
      <x:c r="J8" s="28" t="str">
        <x:v>Tryb P&amp;L</x:v>
      </x:c>
      <x:c r="K8" s="28" t="str">
        <x:v>Netto uzgodnione?</x:v>
      </x:c>
      <x:c r="L8" s="28" t="str">
        <x:v>P&amp;L netto z zestawienia</x:v>
      </x:c>
      <x:c r="M8" s="28" t="str">
        <x:v>Prowizja</x:v>
      </x:c>
      <x:c r="N8" s="28" t="str">
        <x:v>Pozostałe opłaty</x:v>
      </x:c>
      <x:c r="O8" s="28" t="str">
        <x:v>Finansowanie (+/−)</x:v>
      </x:c>
      <x:c r="P8" s="28" t="str">
        <x:v>Początkowe ryzyko</x:v>
      </x:c>
      <x:c r="Q8" s="28" t="str">
        <x:v>Podstawa ryzyka</x:v>
      </x:c>
      <x:c r="R8" s="28" t="str">
        <x:v>Setup</x:v>
      </x:c>
      <x:c r="S8" s="28" t="str">
        <x:v>Plan</x:v>
      </x:c>
      <x:c r="T8" s="19" t="str">
        <x:v>Obserwacja</x:v>
      </x:c>
    </x:row>
    <x:row r="9" ht="21" customHeight="1">
      <x:c r="A9" s="34"/>
      <x:c r="B9" s="34"/>
      <x:c r="C9" s="9"/>
      <x:c r="D9" s="35"/>
      <x:c r="E9" s="36"/>
      <x:c r="F9" s="36"/>
      <x:c r="G9" s="36"/>
      <x:c r="H9" s="36"/>
      <x:c r="I9" s="9"/>
      <x:c r="J9" s="9" t="str">
        <x:v>NET</x:v>
      </x:c>
      <x:c r="K9" s="9"/>
      <x:c r="L9" s="37"/>
      <x:c r="M9" s="37"/>
      <x:c r="N9" s="37"/>
      <x:c r="O9" s="37"/>
      <x:c r="P9" s="37"/>
      <x:c r="Q9" s="9"/>
      <x:c r="R9" s="9"/>
      <x:c r="S9" s="9"/>
      <x:c r="T9" s="9"/>
    </x:row>
    <x:row r="10" ht="21" customHeight="1">
      <x:c r="A10" s="34"/>
      <x:c r="B10" s="34"/>
      <x:c r="C10" s="9"/>
      <x:c r="D10" s="35"/>
      <x:c r="E10" s="36"/>
      <x:c r="F10" s="36"/>
      <x:c r="G10" s="36"/>
      <x:c r="H10" s="36"/>
      <x:c r="I10" s="9"/>
      <x:c r="J10" s="9" t="str">
        <x:v>NET</x:v>
      </x:c>
      <x:c r="K10" s="9"/>
      <x:c r="L10" s="37"/>
      <x:c r="M10" s="37"/>
      <x:c r="N10" s="37"/>
      <x:c r="O10" s="37"/>
      <x:c r="P10" s="37"/>
      <x:c r="Q10" s="9"/>
      <x:c r="R10" s="9"/>
      <x:c r="S10" s="9"/>
      <x:c r="T10" s="9"/>
    </x:row>
    <x:row r="11" ht="21" customHeight="1">
      <x:c r="A11" s="34"/>
      <x:c r="B11" s="34"/>
      <x:c r="C11" s="9"/>
      <x:c r="D11" s="35"/>
      <x:c r="E11" s="36"/>
      <x:c r="F11" s="36"/>
      <x:c r="G11" s="36"/>
      <x:c r="H11" s="36"/>
      <x:c r="I11" s="9"/>
      <x:c r="J11" s="9" t="str">
        <x:v>NET</x:v>
      </x:c>
      <x:c r="K11" s="9"/>
      <x:c r="L11" s="37"/>
      <x:c r="M11" s="37"/>
      <x:c r="N11" s="37"/>
      <x:c r="O11" s="37"/>
      <x:c r="P11" s="37"/>
      <x:c r="Q11" s="9"/>
      <x:c r="R11" s="9"/>
      <x:c r="S11" s="9"/>
      <x:c r="T11" s="9"/>
    </x:row>
    <x:row r="12" ht="21" customHeight="1">
      <x:c r="A12" s="34"/>
      <x:c r="B12" s="34"/>
      <x:c r="C12" s="9"/>
      <x:c r="D12" s="35"/>
      <x:c r="E12" s="36"/>
      <x:c r="F12" s="36"/>
      <x:c r="G12" s="36"/>
      <x:c r="H12" s="36"/>
      <x:c r="I12" s="9"/>
      <x:c r="J12" s="9" t="str">
        <x:v>NET</x:v>
      </x:c>
      <x:c r="K12" s="9"/>
      <x:c r="L12" s="37"/>
      <x:c r="M12" s="37"/>
      <x:c r="N12" s="37"/>
      <x:c r="O12" s="37"/>
      <x:c r="P12" s="37"/>
      <x:c r="Q12" s="9"/>
      <x:c r="R12" s="9"/>
      <x:c r="S12" s="9"/>
      <x:c r="T12" s="9"/>
    </x:row>
    <x:row r="13" ht="21" customHeight="1">
      <x:c r="A13" s="34"/>
      <x:c r="B13" s="34"/>
      <x:c r="C13" s="9"/>
      <x:c r="D13" s="35"/>
      <x:c r="E13" s="36"/>
      <x:c r="F13" s="36"/>
      <x:c r="G13" s="36"/>
      <x:c r="H13" s="36"/>
      <x:c r="I13" s="9"/>
      <x:c r="J13" s="9" t="str">
        <x:v>NET</x:v>
      </x:c>
      <x:c r="K13" s="9"/>
      <x:c r="L13" s="37"/>
      <x:c r="M13" s="37"/>
      <x:c r="N13" s="37"/>
      <x:c r="O13" s="37"/>
      <x:c r="P13" s="37"/>
      <x:c r="Q13" s="9"/>
      <x:c r="R13" s="9"/>
      <x:c r="S13" s="9"/>
      <x:c r="T13" s="9"/>
    </x:row>
    <x:row r="14" ht="21" customHeight="1">
      <x:c r="A14" s="34"/>
      <x:c r="B14" s="34"/>
      <x:c r="C14" s="9"/>
      <x:c r="D14" s="35"/>
      <x:c r="E14" s="36"/>
      <x:c r="F14" s="36"/>
      <x:c r="G14" s="36"/>
      <x:c r="H14" s="36"/>
      <x:c r="I14" s="9"/>
      <x:c r="J14" s="9" t="str">
        <x:v>NET</x:v>
      </x:c>
      <x:c r="K14" s="9"/>
      <x:c r="L14" s="37"/>
      <x:c r="M14" s="37"/>
      <x:c r="N14" s="37"/>
      <x:c r="O14" s="37"/>
      <x:c r="P14" s="37"/>
      <x:c r="Q14" s="9"/>
      <x:c r="R14" s="9"/>
      <x:c r="S14" s="9"/>
      <x:c r="T14" s="9"/>
    </x:row>
    <x:row r="15" ht="21" customHeight="1">
      <x:c r="A15" s="34"/>
      <x:c r="B15" s="34"/>
      <x:c r="C15" s="9"/>
      <x:c r="D15" s="35"/>
      <x:c r="E15" s="36"/>
      <x:c r="F15" s="36"/>
      <x:c r="G15" s="36"/>
      <x:c r="H15" s="36"/>
      <x:c r="I15" s="9"/>
      <x:c r="J15" s="9" t="str">
        <x:v>NET</x:v>
      </x:c>
      <x:c r="K15" s="9"/>
      <x:c r="L15" s="37"/>
      <x:c r="M15" s="37"/>
      <x:c r="N15" s="37"/>
      <x:c r="O15" s="37"/>
      <x:c r="P15" s="37"/>
      <x:c r="Q15" s="9"/>
      <x:c r="R15" s="9"/>
      <x:c r="S15" s="9"/>
      <x:c r="T15" s="9"/>
    </x:row>
    <x:row r="16" ht="21" customHeight="1">
      <x:c r="A16" s="34"/>
      <x:c r="B16" s="34"/>
      <x:c r="C16" s="9"/>
      <x:c r="D16" s="35"/>
      <x:c r="E16" s="36"/>
      <x:c r="F16" s="36"/>
      <x:c r="G16" s="36"/>
      <x:c r="H16" s="36"/>
      <x:c r="I16" s="9"/>
      <x:c r="J16" s="9" t="str">
        <x:v>NET</x:v>
      </x:c>
      <x:c r="K16" s="9"/>
      <x:c r="L16" s="37"/>
      <x:c r="M16" s="37"/>
      <x:c r="N16" s="37"/>
      <x:c r="O16" s="37"/>
      <x:c r="P16" s="37"/>
      <x:c r="Q16" s="9"/>
      <x:c r="R16" s="9"/>
      <x:c r="S16" s="9"/>
      <x:c r="T16" s="9"/>
    </x:row>
    <x:row r="17" ht="21" customHeight="1">
      <x:c r="A17" s="34"/>
      <x:c r="B17" s="34"/>
      <x:c r="C17" s="9"/>
      <x:c r="D17" s="35"/>
      <x:c r="E17" s="36"/>
      <x:c r="F17" s="36"/>
      <x:c r="G17" s="36"/>
      <x:c r="H17" s="36"/>
      <x:c r="I17" s="9"/>
      <x:c r="J17" s="9" t="str">
        <x:v>NET</x:v>
      </x:c>
      <x:c r="K17" s="9"/>
      <x:c r="L17" s="37"/>
      <x:c r="M17" s="37"/>
      <x:c r="N17" s="37"/>
      <x:c r="O17" s="37"/>
      <x:c r="P17" s="37"/>
      <x:c r="Q17" s="9"/>
      <x:c r="R17" s="9"/>
      <x:c r="S17" s="9"/>
      <x:c r="T17" s="9"/>
    </x:row>
    <x:row r="18" ht="21" customHeight="1">
      <x:c r="A18" s="34"/>
      <x:c r="B18" s="34"/>
      <x:c r="C18" s="9"/>
      <x:c r="D18" s="35"/>
      <x:c r="E18" s="36"/>
      <x:c r="F18" s="36"/>
      <x:c r="G18" s="36"/>
      <x:c r="H18" s="36"/>
      <x:c r="I18" s="9"/>
      <x:c r="J18" s="9" t="str">
        <x:v>NET</x:v>
      </x:c>
      <x:c r="K18" s="9"/>
      <x:c r="L18" s="37"/>
      <x:c r="M18" s="37"/>
      <x:c r="N18" s="37"/>
      <x:c r="O18" s="37"/>
      <x:c r="P18" s="37"/>
      <x:c r="Q18" s="9"/>
      <x:c r="R18" s="9"/>
      <x:c r="S18" s="9"/>
      <x:c r="T18" s="9"/>
    </x:row>
    <x:row r="19" ht="21" customHeight="1">
      <x:c r="A19" s="34"/>
      <x:c r="B19" s="34"/>
      <x:c r="C19" s="9"/>
      <x:c r="D19" s="35"/>
      <x:c r="E19" s="36"/>
      <x:c r="F19" s="36"/>
      <x:c r="G19" s="36"/>
      <x:c r="H19" s="36"/>
      <x:c r="I19" s="9"/>
      <x:c r="J19" s="9" t="str">
        <x:v>NET</x:v>
      </x:c>
      <x:c r="K19" s="9"/>
      <x:c r="L19" s="37"/>
      <x:c r="M19" s="37"/>
      <x:c r="N19" s="37"/>
      <x:c r="O19" s="37"/>
      <x:c r="P19" s="37"/>
      <x:c r="Q19" s="9"/>
      <x:c r="R19" s="9"/>
      <x:c r="S19" s="9"/>
      <x:c r="T19" s="9"/>
    </x:row>
    <x:row r="20" ht="21" customHeight="1">
      <x:c r="A20" s="34"/>
      <x:c r="B20" s="34"/>
      <x:c r="C20" s="9"/>
      <x:c r="D20" s="35"/>
      <x:c r="E20" s="36"/>
      <x:c r="F20" s="36"/>
      <x:c r="G20" s="36"/>
      <x:c r="H20" s="36"/>
      <x:c r="I20" s="9"/>
      <x:c r="J20" s="9" t="str">
        <x:v>NET</x:v>
      </x:c>
      <x:c r="K20" s="9"/>
      <x:c r="L20" s="37"/>
      <x:c r="M20" s="37"/>
      <x:c r="N20" s="37"/>
      <x:c r="O20" s="37"/>
      <x:c r="P20" s="37"/>
      <x:c r="Q20" s="9"/>
      <x:c r="R20" s="9"/>
      <x:c r="S20" s="9"/>
      <x:c r="T20" s="9"/>
    </x:row>
    <x:row r="21" ht="21" customHeight="1">
      <x:c r="A21" s="34"/>
      <x:c r="B21" s="34"/>
      <x:c r="C21" s="9"/>
      <x:c r="D21" s="35"/>
      <x:c r="E21" s="36"/>
      <x:c r="F21" s="36"/>
      <x:c r="G21" s="36"/>
      <x:c r="H21" s="36"/>
      <x:c r="I21" s="9"/>
      <x:c r="J21" s="9" t="str">
        <x:v>NET</x:v>
      </x:c>
      <x:c r="K21" s="9"/>
      <x:c r="L21" s="37"/>
      <x:c r="M21" s="37"/>
      <x:c r="N21" s="37"/>
      <x:c r="O21" s="37"/>
      <x:c r="P21" s="37"/>
      <x:c r="Q21" s="9"/>
      <x:c r="R21" s="9"/>
      <x:c r="S21" s="9"/>
      <x:c r="T21" s="9"/>
    </x:row>
    <x:row r="22" ht="21" customHeight="1">
      <x:c r="A22" s="34"/>
      <x:c r="B22" s="34"/>
      <x:c r="C22" s="9"/>
      <x:c r="D22" s="35"/>
      <x:c r="E22" s="36"/>
      <x:c r="F22" s="36"/>
      <x:c r="G22" s="36"/>
      <x:c r="H22" s="36"/>
      <x:c r="I22" s="9"/>
      <x:c r="J22" s="9" t="str">
        <x:v>NET</x:v>
      </x:c>
      <x:c r="K22" s="9"/>
      <x:c r="L22" s="37"/>
      <x:c r="M22" s="37"/>
      <x:c r="N22" s="37"/>
      <x:c r="O22" s="37"/>
      <x:c r="P22" s="37"/>
      <x:c r="Q22" s="9"/>
      <x:c r="R22" s="9"/>
      <x:c r="S22" s="9"/>
      <x:c r="T22" s="9"/>
    </x:row>
    <x:row r="23" ht="21" customHeight="1">
      <x:c r="A23" s="34"/>
      <x:c r="B23" s="34"/>
      <x:c r="C23" s="9"/>
      <x:c r="D23" s="35"/>
      <x:c r="E23" s="36"/>
      <x:c r="F23" s="36"/>
      <x:c r="G23" s="36"/>
      <x:c r="H23" s="36"/>
      <x:c r="I23" s="9"/>
      <x:c r="J23" s="9" t="str">
        <x:v>NET</x:v>
      </x:c>
      <x:c r="K23" s="9"/>
      <x:c r="L23" s="37"/>
      <x:c r="M23" s="37"/>
      <x:c r="N23" s="37"/>
      <x:c r="O23" s="37"/>
      <x:c r="P23" s="37"/>
      <x:c r="Q23" s="9"/>
      <x:c r="R23" s="9"/>
      <x:c r="S23" s="9"/>
      <x:c r="T23" s="9"/>
    </x:row>
    <x:row r="24" ht="21" customHeight="1">
      <x:c r="A24" s="34"/>
      <x:c r="B24" s="34"/>
      <x:c r="C24" s="9"/>
      <x:c r="D24" s="35"/>
      <x:c r="E24" s="36"/>
      <x:c r="F24" s="36"/>
      <x:c r="G24" s="36"/>
      <x:c r="H24" s="36"/>
      <x:c r="I24" s="9"/>
      <x:c r="J24" s="9" t="str">
        <x:v>NET</x:v>
      </x:c>
      <x:c r="K24" s="9"/>
      <x:c r="L24" s="37"/>
      <x:c r="M24" s="37"/>
      <x:c r="N24" s="37"/>
      <x:c r="O24" s="37"/>
      <x:c r="P24" s="37"/>
      <x:c r="Q24" s="9"/>
      <x:c r="R24" s="9"/>
      <x:c r="S24" s="9"/>
      <x:c r="T24" s="9"/>
    </x:row>
    <x:row r="25" ht="21" customHeight="1">
      <x:c r="A25" s="34"/>
      <x:c r="B25" s="34"/>
      <x:c r="C25" s="9"/>
      <x:c r="D25" s="35"/>
      <x:c r="E25" s="36"/>
      <x:c r="F25" s="36"/>
      <x:c r="G25" s="36"/>
      <x:c r="H25" s="36"/>
      <x:c r="I25" s="9"/>
      <x:c r="J25" s="9" t="str">
        <x:v>NET</x:v>
      </x:c>
      <x:c r="K25" s="9"/>
      <x:c r="L25" s="37"/>
      <x:c r="M25" s="37"/>
      <x:c r="N25" s="37"/>
      <x:c r="O25" s="37"/>
      <x:c r="P25" s="37"/>
      <x:c r="Q25" s="9"/>
      <x:c r="R25" s="9"/>
      <x:c r="S25" s="9"/>
      <x:c r="T25" s="9"/>
    </x:row>
    <x:row r="26" ht="21" customHeight="1">
      <x:c r="A26" s="34"/>
      <x:c r="B26" s="34"/>
      <x:c r="C26" s="9"/>
      <x:c r="D26" s="35"/>
      <x:c r="E26" s="36"/>
      <x:c r="F26" s="36"/>
      <x:c r="G26" s="36"/>
      <x:c r="H26" s="36"/>
      <x:c r="I26" s="9"/>
      <x:c r="J26" s="9" t="str">
        <x:v>NET</x:v>
      </x:c>
      <x:c r="K26" s="9"/>
      <x:c r="L26" s="37"/>
      <x:c r="M26" s="37"/>
      <x:c r="N26" s="37"/>
      <x:c r="O26" s="37"/>
      <x:c r="P26" s="37"/>
      <x:c r="Q26" s="9"/>
      <x:c r="R26" s="9"/>
      <x:c r="S26" s="9"/>
      <x:c r="T26" s="9"/>
    </x:row>
    <x:row r="27" ht="21" customHeight="1">
      <x:c r="A27" s="34"/>
      <x:c r="B27" s="34"/>
      <x:c r="C27" s="9"/>
      <x:c r="D27" s="35"/>
      <x:c r="E27" s="36"/>
      <x:c r="F27" s="36"/>
      <x:c r="G27" s="36"/>
      <x:c r="H27" s="36"/>
      <x:c r="I27" s="9"/>
      <x:c r="J27" s="9" t="str">
        <x:v>NET</x:v>
      </x:c>
      <x:c r="K27" s="9"/>
      <x:c r="L27" s="37"/>
      <x:c r="M27" s="37"/>
      <x:c r="N27" s="37"/>
      <x:c r="O27" s="37"/>
      <x:c r="P27" s="37"/>
      <x:c r="Q27" s="9"/>
      <x:c r="R27" s="9"/>
      <x:c r="S27" s="9"/>
      <x:c r="T27" s="9"/>
    </x:row>
    <x:row r="28" ht="21" customHeight="1">
      <x:c r="A28" s="34"/>
      <x:c r="B28" s="34"/>
      <x:c r="C28" s="9"/>
      <x:c r="D28" s="35"/>
      <x:c r="E28" s="36"/>
      <x:c r="F28" s="36"/>
      <x:c r="G28" s="36"/>
      <x:c r="H28" s="36"/>
      <x:c r="I28" s="9"/>
      <x:c r="J28" s="9" t="str">
        <x:v>NET</x:v>
      </x:c>
      <x:c r="K28" s="9"/>
      <x:c r="L28" s="37"/>
      <x:c r="M28" s="37"/>
      <x:c r="N28" s="37"/>
      <x:c r="O28" s="37"/>
      <x:c r="P28" s="37"/>
      <x:c r="Q28" s="9"/>
      <x:c r="R28" s="9"/>
      <x:c r="S28" s="9"/>
      <x:c r="T28" s="9"/>
    </x:row>
    <x:row r="29" ht="21" customHeight="1">
      <x:c r="A29" s="34"/>
      <x:c r="B29" s="34"/>
      <x:c r="C29" s="9"/>
      <x:c r="D29" s="35"/>
      <x:c r="E29" s="36"/>
      <x:c r="F29" s="36"/>
      <x:c r="G29" s="36"/>
      <x:c r="H29" s="36"/>
      <x:c r="I29" s="9"/>
      <x:c r="J29" s="9" t="str">
        <x:v>NET</x:v>
      </x:c>
      <x:c r="K29" s="9"/>
      <x:c r="L29" s="37"/>
      <x:c r="M29" s="37"/>
      <x:c r="N29" s="37"/>
      <x:c r="O29" s="37"/>
      <x:c r="P29" s="37"/>
      <x:c r="Q29" s="9"/>
      <x:c r="R29" s="9"/>
      <x:c r="S29" s="9"/>
      <x:c r="T29" s="9"/>
    </x:row>
    <x:row r="30" ht="21" customHeight="1">
      <x:c r="A30" s="34"/>
      <x:c r="B30" s="34"/>
      <x:c r="C30" s="9"/>
      <x:c r="D30" s="35"/>
      <x:c r="E30" s="36"/>
      <x:c r="F30" s="36"/>
      <x:c r="G30" s="36"/>
      <x:c r="H30" s="36"/>
      <x:c r="I30" s="9"/>
      <x:c r="J30" s="9" t="str">
        <x:v>NET</x:v>
      </x:c>
      <x:c r="K30" s="9"/>
      <x:c r="L30" s="37"/>
      <x:c r="M30" s="37"/>
      <x:c r="N30" s="37"/>
      <x:c r="O30" s="37"/>
      <x:c r="P30" s="37"/>
      <x:c r="Q30" s="9"/>
      <x:c r="R30" s="9"/>
      <x:c r="S30" s="9"/>
      <x:c r="T30" s="9"/>
    </x:row>
    <x:row r="31" ht="21" customHeight="1">
      <x:c r="A31" s="34"/>
      <x:c r="B31" s="34"/>
      <x:c r="C31" s="9"/>
      <x:c r="D31" s="35"/>
      <x:c r="E31" s="36"/>
      <x:c r="F31" s="36"/>
      <x:c r="G31" s="36"/>
      <x:c r="H31" s="36"/>
      <x:c r="I31" s="9"/>
      <x:c r="J31" s="9" t="str">
        <x:v>NET</x:v>
      </x:c>
      <x:c r="K31" s="9"/>
      <x:c r="L31" s="37"/>
      <x:c r="M31" s="37"/>
      <x:c r="N31" s="37"/>
      <x:c r="O31" s="37"/>
      <x:c r="P31" s="37"/>
      <x:c r="Q31" s="9"/>
      <x:c r="R31" s="9"/>
      <x:c r="S31" s="9"/>
      <x:c r="T31" s="9"/>
    </x:row>
    <x:row r="32" ht="21" customHeight="1">
      <x:c r="A32" s="34"/>
      <x:c r="B32" s="34"/>
      <x:c r="C32" s="9"/>
      <x:c r="D32" s="35"/>
      <x:c r="E32" s="36"/>
      <x:c r="F32" s="36"/>
      <x:c r="G32" s="36"/>
      <x:c r="H32" s="36"/>
      <x:c r="I32" s="9"/>
      <x:c r="J32" s="9" t="str">
        <x:v>NET</x:v>
      </x:c>
      <x:c r="K32" s="9"/>
      <x:c r="L32" s="37"/>
      <x:c r="M32" s="37"/>
      <x:c r="N32" s="37"/>
      <x:c r="O32" s="37"/>
      <x:c r="P32" s="37"/>
      <x:c r="Q32" s="9"/>
      <x:c r="R32" s="9"/>
      <x:c r="S32" s="9"/>
      <x:c r="T32" s="9"/>
    </x:row>
    <x:row r="33" ht="21" customHeight="1">
      <x:c r="A33" s="34"/>
      <x:c r="B33" s="34"/>
      <x:c r="C33" s="9"/>
      <x:c r="D33" s="35"/>
      <x:c r="E33" s="36"/>
      <x:c r="F33" s="36"/>
      <x:c r="G33" s="36"/>
      <x:c r="H33" s="36"/>
      <x:c r="I33" s="9"/>
      <x:c r="J33" s="9" t="str">
        <x:v>NET</x:v>
      </x:c>
      <x:c r="K33" s="9"/>
      <x:c r="L33" s="37"/>
      <x:c r="M33" s="37"/>
      <x:c r="N33" s="37"/>
      <x:c r="O33" s="37"/>
      <x:c r="P33" s="37"/>
      <x:c r="Q33" s="9"/>
      <x:c r="R33" s="9"/>
      <x:c r="S33" s="9"/>
      <x:c r="T33" s="9"/>
    </x:row>
    <x:row r="34" ht="21" customHeight="1">
      <x:c r="A34" s="34"/>
      <x:c r="B34" s="34"/>
      <x:c r="C34" s="9"/>
      <x:c r="D34" s="35"/>
      <x:c r="E34" s="36"/>
      <x:c r="F34" s="36"/>
      <x:c r="G34" s="36"/>
      <x:c r="H34" s="36"/>
      <x:c r="I34" s="9"/>
      <x:c r="J34" s="9" t="str">
        <x:v>NET</x:v>
      </x:c>
      <x:c r="K34" s="9"/>
      <x:c r="L34" s="37"/>
      <x:c r="M34" s="37"/>
      <x:c r="N34" s="37"/>
      <x:c r="O34" s="37"/>
      <x:c r="P34" s="37"/>
      <x:c r="Q34" s="9"/>
      <x:c r="R34" s="9"/>
      <x:c r="S34" s="9"/>
      <x:c r="T34" s="9"/>
    </x:row>
    <x:row r="35" ht="21" customHeight="1">
      <x:c r="A35" s="34"/>
      <x:c r="B35" s="34"/>
      <x:c r="C35" s="9"/>
      <x:c r="D35" s="35"/>
      <x:c r="E35" s="36"/>
      <x:c r="F35" s="36"/>
      <x:c r="G35" s="36"/>
      <x:c r="H35" s="36"/>
      <x:c r="I35" s="9"/>
      <x:c r="J35" s="9" t="str">
        <x:v>NET</x:v>
      </x:c>
      <x:c r="K35" s="9"/>
      <x:c r="L35" s="37"/>
      <x:c r="M35" s="37"/>
      <x:c r="N35" s="37"/>
      <x:c r="O35" s="37"/>
      <x:c r="P35" s="37"/>
      <x:c r="Q35" s="9"/>
      <x:c r="R35" s="9"/>
      <x:c r="S35" s="9"/>
      <x:c r="T35" s="9"/>
    </x:row>
    <x:row r="36" ht="21" customHeight="1">
      <x:c r="A36" s="34"/>
      <x:c r="B36" s="34"/>
      <x:c r="C36" s="9"/>
      <x:c r="D36" s="35"/>
      <x:c r="E36" s="36"/>
      <x:c r="F36" s="36"/>
      <x:c r="G36" s="36"/>
      <x:c r="H36" s="36"/>
      <x:c r="I36" s="9"/>
      <x:c r="J36" s="9" t="str">
        <x:v>NET</x:v>
      </x:c>
      <x:c r="K36" s="9"/>
      <x:c r="L36" s="37"/>
      <x:c r="M36" s="37"/>
      <x:c r="N36" s="37"/>
      <x:c r="O36" s="37"/>
      <x:c r="P36" s="37"/>
      <x:c r="Q36" s="9"/>
      <x:c r="R36" s="9"/>
      <x:c r="S36" s="9"/>
      <x:c r="T36" s="9"/>
    </x:row>
    <x:row r="37" ht="21" customHeight="1">
      <x:c r="A37" s="34"/>
      <x:c r="B37" s="34"/>
      <x:c r="C37" s="9"/>
      <x:c r="D37" s="35"/>
      <x:c r="E37" s="36"/>
      <x:c r="F37" s="36"/>
      <x:c r="G37" s="36"/>
      <x:c r="H37" s="36"/>
      <x:c r="I37" s="9"/>
      <x:c r="J37" s="9" t="str">
        <x:v>NET</x:v>
      </x:c>
      <x:c r="K37" s="9"/>
      <x:c r="L37" s="37"/>
      <x:c r="M37" s="37"/>
      <x:c r="N37" s="37"/>
      <x:c r="O37" s="37"/>
      <x:c r="P37" s="37"/>
      <x:c r="Q37" s="9"/>
      <x:c r="R37" s="9"/>
      <x:c r="S37" s="9"/>
      <x:c r="T37" s="9"/>
    </x:row>
    <x:row r="38" ht="21" customHeight="1">
      <x:c r="A38" s="34"/>
      <x:c r="B38" s="34"/>
      <x:c r="C38" s="9"/>
      <x:c r="D38" s="35"/>
      <x:c r="E38" s="36"/>
      <x:c r="F38" s="36"/>
      <x:c r="G38" s="36"/>
      <x:c r="H38" s="36"/>
      <x:c r="I38" s="9"/>
      <x:c r="J38" s="9" t="str">
        <x:v>NET</x:v>
      </x:c>
      <x:c r="K38" s="9"/>
      <x:c r="L38" s="37"/>
      <x:c r="M38" s="37"/>
      <x:c r="N38" s="37"/>
      <x:c r="O38" s="37"/>
      <x:c r="P38" s="37"/>
      <x:c r="Q38" s="9"/>
      <x:c r="R38" s="9"/>
      <x:c r="S38" s="9"/>
      <x:c r="T38" s="9"/>
    </x:row>
    <x:row r="39" ht="21" customHeight="1">
      <x:c r="A39" s="34"/>
      <x:c r="B39" s="34"/>
      <x:c r="C39" s="9"/>
      <x:c r="D39" s="35"/>
      <x:c r="E39" s="36"/>
      <x:c r="F39" s="36"/>
      <x:c r="G39" s="36"/>
      <x:c r="H39" s="36"/>
      <x:c r="I39" s="9"/>
      <x:c r="J39" s="9" t="str">
        <x:v>NET</x:v>
      </x:c>
      <x:c r="K39" s="9"/>
      <x:c r="L39" s="37"/>
      <x:c r="M39" s="37"/>
      <x:c r="N39" s="37"/>
      <x:c r="O39" s="37"/>
      <x:c r="P39" s="37"/>
      <x:c r="Q39" s="9"/>
      <x:c r="R39" s="9"/>
      <x:c r="S39" s="9"/>
      <x:c r="T39" s="9"/>
    </x:row>
    <x:row r="40" ht="21" customHeight="1">
      <x:c r="A40" s="34"/>
      <x:c r="B40" s="34"/>
      <x:c r="C40" s="9"/>
      <x:c r="D40" s="35"/>
      <x:c r="E40" s="36"/>
      <x:c r="F40" s="36"/>
      <x:c r="G40" s="36"/>
      <x:c r="H40" s="36"/>
      <x:c r="I40" s="9"/>
      <x:c r="J40" s="9" t="str">
        <x:v>NET</x:v>
      </x:c>
      <x:c r="K40" s="9"/>
      <x:c r="L40" s="37"/>
      <x:c r="M40" s="37"/>
      <x:c r="N40" s="37"/>
      <x:c r="O40" s="37"/>
      <x:c r="P40" s="37"/>
      <x:c r="Q40" s="9"/>
      <x:c r="R40" s="9"/>
      <x:c r="S40" s="9"/>
      <x:c r="T40" s="9"/>
    </x:row>
    <x:row r="41" ht="21" customHeight="1">
      <x:c r="A41" s="34"/>
      <x:c r="B41" s="34"/>
      <x:c r="C41" s="9"/>
      <x:c r="D41" s="35"/>
      <x:c r="E41" s="36"/>
      <x:c r="F41" s="36"/>
      <x:c r="G41" s="36"/>
      <x:c r="H41" s="36"/>
      <x:c r="I41" s="9"/>
      <x:c r="J41" s="9" t="str">
        <x:v>NET</x:v>
      </x:c>
      <x:c r="K41" s="9"/>
      <x:c r="L41" s="37"/>
      <x:c r="M41" s="37"/>
      <x:c r="N41" s="37"/>
      <x:c r="O41" s="37"/>
      <x:c r="P41" s="37"/>
      <x:c r="Q41" s="9"/>
      <x:c r="R41" s="9"/>
      <x:c r="S41" s="9"/>
      <x:c r="T41" s="9"/>
    </x:row>
    <x:row r="42" ht="21" customHeight="1">
      <x:c r="A42" s="34"/>
      <x:c r="B42" s="34"/>
      <x:c r="C42" s="9"/>
      <x:c r="D42" s="35"/>
      <x:c r="E42" s="36"/>
      <x:c r="F42" s="36"/>
      <x:c r="G42" s="36"/>
      <x:c r="H42" s="36"/>
      <x:c r="I42" s="9"/>
      <x:c r="J42" s="9" t="str">
        <x:v>NET</x:v>
      </x:c>
      <x:c r="K42" s="9"/>
      <x:c r="L42" s="37"/>
      <x:c r="M42" s="37"/>
      <x:c r="N42" s="37"/>
      <x:c r="O42" s="37"/>
      <x:c r="P42" s="37"/>
      <x:c r="Q42" s="9"/>
      <x:c r="R42" s="9"/>
      <x:c r="S42" s="9"/>
      <x:c r="T42" s="9"/>
    </x:row>
    <x:row r="43" ht="21" customHeight="1">
      <x:c r="A43" s="34"/>
      <x:c r="B43" s="34"/>
      <x:c r="C43" s="9"/>
      <x:c r="D43" s="35"/>
      <x:c r="E43" s="36"/>
      <x:c r="F43" s="36"/>
      <x:c r="G43" s="36"/>
      <x:c r="H43" s="36"/>
      <x:c r="I43" s="9"/>
      <x:c r="J43" s="9" t="str">
        <x:v>NET</x:v>
      </x:c>
      <x:c r="K43" s="9"/>
      <x:c r="L43" s="37"/>
      <x:c r="M43" s="37"/>
      <x:c r="N43" s="37"/>
      <x:c r="O43" s="37"/>
      <x:c r="P43" s="37"/>
      <x:c r="Q43" s="9"/>
      <x:c r="R43" s="9"/>
      <x:c r="S43" s="9"/>
      <x:c r="T43" s="9"/>
    </x:row>
    <x:row r="44" ht="21" customHeight="1">
      <x:c r="A44" s="34"/>
      <x:c r="B44" s="34"/>
      <x:c r="C44" s="9"/>
      <x:c r="D44" s="35"/>
      <x:c r="E44" s="36"/>
      <x:c r="F44" s="36"/>
      <x:c r="G44" s="36"/>
      <x:c r="H44" s="36"/>
      <x:c r="I44" s="9"/>
      <x:c r="J44" s="9" t="str">
        <x:v>NET</x:v>
      </x:c>
      <x:c r="K44" s="9"/>
      <x:c r="L44" s="37"/>
      <x:c r="M44" s="37"/>
      <x:c r="N44" s="37"/>
      <x:c r="O44" s="37"/>
      <x:c r="P44" s="37"/>
      <x:c r="Q44" s="9"/>
      <x:c r="R44" s="9"/>
      <x:c r="S44" s="9"/>
      <x:c r="T44" s="9"/>
    </x:row>
    <x:row r="45" ht="21" customHeight="1">
      <x:c r="A45" s="34"/>
      <x:c r="B45" s="34"/>
      <x:c r="C45" s="9"/>
      <x:c r="D45" s="35"/>
      <x:c r="E45" s="36"/>
      <x:c r="F45" s="36"/>
      <x:c r="G45" s="36"/>
      <x:c r="H45" s="36"/>
      <x:c r="I45" s="9"/>
      <x:c r="J45" s="9" t="str">
        <x:v>NET</x:v>
      </x:c>
      <x:c r="K45" s="9"/>
      <x:c r="L45" s="37"/>
      <x:c r="M45" s="37"/>
      <x:c r="N45" s="37"/>
      <x:c r="O45" s="37"/>
      <x:c r="P45" s="37"/>
      <x:c r="Q45" s="9"/>
      <x:c r="R45" s="9"/>
      <x:c r="S45" s="9"/>
      <x:c r="T45" s="9"/>
    </x:row>
    <x:row r="46" ht="21" customHeight="1">
      <x:c r="A46" s="34"/>
      <x:c r="B46" s="34"/>
      <x:c r="C46" s="9"/>
      <x:c r="D46" s="35"/>
      <x:c r="E46" s="36"/>
      <x:c r="F46" s="36"/>
      <x:c r="G46" s="36"/>
      <x:c r="H46" s="36"/>
      <x:c r="I46" s="9"/>
      <x:c r="J46" s="9" t="str">
        <x:v>NET</x:v>
      </x:c>
      <x:c r="K46" s="9"/>
      <x:c r="L46" s="37"/>
      <x:c r="M46" s="37"/>
      <x:c r="N46" s="37"/>
      <x:c r="O46" s="37"/>
      <x:c r="P46" s="37"/>
      <x:c r="Q46" s="9"/>
      <x:c r="R46" s="9"/>
      <x:c r="S46" s="9"/>
      <x:c r="T46" s="9"/>
    </x:row>
    <x:row r="47" ht="21" customHeight="1">
      <x:c r="A47" s="34"/>
      <x:c r="B47" s="34"/>
      <x:c r="C47" s="9"/>
      <x:c r="D47" s="35"/>
      <x:c r="E47" s="36"/>
      <x:c r="F47" s="36"/>
      <x:c r="G47" s="36"/>
      <x:c r="H47" s="36"/>
      <x:c r="I47" s="9"/>
      <x:c r="J47" s="9" t="str">
        <x:v>NET</x:v>
      </x:c>
      <x:c r="K47" s="9"/>
      <x:c r="L47" s="37"/>
      <x:c r="M47" s="37"/>
      <x:c r="N47" s="37"/>
      <x:c r="O47" s="37"/>
      <x:c r="P47" s="37"/>
      <x:c r="Q47" s="9"/>
      <x:c r="R47" s="9"/>
      <x:c r="S47" s="9"/>
      <x:c r="T47" s="9"/>
    </x:row>
    <x:row r="48" ht="21" customHeight="1">
      <x:c r="A48" s="34"/>
      <x:c r="B48" s="34"/>
      <x:c r="C48" s="9"/>
      <x:c r="D48" s="35"/>
      <x:c r="E48" s="36"/>
      <x:c r="F48" s="36"/>
      <x:c r="G48" s="36"/>
      <x:c r="H48" s="36"/>
      <x:c r="I48" s="9"/>
      <x:c r="J48" s="9" t="str">
        <x:v>NET</x:v>
      </x:c>
      <x:c r="K48" s="9"/>
      <x:c r="L48" s="37"/>
      <x:c r="M48" s="37"/>
      <x:c r="N48" s="37"/>
      <x:c r="O48" s="37"/>
      <x:c r="P48" s="37"/>
      <x:c r="Q48" s="9"/>
      <x:c r="R48" s="9"/>
      <x:c r="S48" s="9"/>
      <x:c r="T48" s="9"/>
    </x:row>
    <x:row r="49" ht="21" customHeight="1">
      <x:c r="A49" s="34"/>
      <x:c r="B49" s="34"/>
      <x:c r="C49" s="9"/>
      <x:c r="D49" s="35"/>
      <x:c r="E49" s="36"/>
      <x:c r="F49" s="36"/>
      <x:c r="G49" s="36"/>
      <x:c r="H49" s="36"/>
      <x:c r="I49" s="9"/>
      <x:c r="J49" s="9" t="str">
        <x:v>NET</x:v>
      </x:c>
      <x:c r="K49" s="9"/>
      <x:c r="L49" s="37"/>
      <x:c r="M49" s="37"/>
      <x:c r="N49" s="37"/>
      <x:c r="O49" s="37"/>
      <x:c r="P49" s="37"/>
      <x:c r="Q49" s="9"/>
      <x:c r="R49" s="9"/>
      <x:c r="S49" s="9"/>
      <x:c r="T49" s="9"/>
    </x:row>
    <x:row r="50" ht="21" customHeight="1">
      <x:c r="A50" s="34"/>
      <x:c r="B50" s="34"/>
      <x:c r="C50" s="9"/>
      <x:c r="D50" s="35"/>
      <x:c r="E50" s="36"/>
      <x:c r="F50" s="36"/>
      <x:c r="G50" s="36"/>
      <x:c r="H50" s="36"/>
      <x:c r="I50" s="9"/>
      <x:c r="J50" s="9" t="str">
        <x:v>NET</x:v>
      </x:c>
      <x:c r="K50" s="9"/>
      <x:c r="L50" s="37"/>
      <x:c r="M50" s="37"/>
      <x:c r="N50" s="37"/>
      <x:c r="O50" s="37"/>
      <x:c r="P50" s="37"/>
      <x:c r="Q50" s="9"/>
      <x:c r="R50" s="9"/>
      <x:c r="S50" s="9"/>
      <x:c r="T50" s="9"/>
    </x:row>
    <x:row r="51" ht="21" customHeight="1">
      <x:c r="A51" s="34"/>
      <x:c r="B51" s="34"/>
      <x:c r="C51" s="9"/>
      <x:c r="D51" s="35"/>
      <x:c r="E51" s="36"/>
      <x:c r="F51" s="36"/>
      <x:c r="G51" s="36"/>
      <x:c r="H51" s="36"/>
      <x:c r="I51" s="9"/>
      <x:c r="J51" s="9" t="str">
        <x:v>NET</x:v>
      </x:c>
      <x:c r="K51" s="9"/>
      <x:c r="L51" s="37"/>
      <x:c r="M51" s="37"/>
      <x:c r="N51" s="37"/>
      <x:c r="O51" s="37"/>
      <x:c r="P51" s="37"/>
      <x:c r="Q51" s="9"/>
      <x:c r="R51" s="9"/>
      <x:c r="S51" s="9"/>
      <x:c r="T51" s="9"/>
    </x:row>
    <x:row r="52" ht="21" customHeight="1">
      <x:c r="A52" s="34"/>
      <x:c r="B52" s="34"/>
      <x:c r="C52" s="9"/>
      <x:c r="D52" s="35"/>
      <x:c r="E52" s="36"/>
      <x:c r="F52" s="36"/>
      <x:c r="G52" s="36"/>
      <x:c r="H52" s="36"/>
      <x:c r="I52" s="9"/>
      <x:c r="J52" s="9" t="str">
        <x:v>NET</x:v>
      </x:c>
      <x:c r="K52" s="9"/>
      <x:c r="L52" s="37"/>
      <x:c r="M52" s="37"/>
      <x:c r="N52" s="37"/>
      <x:c r="O52" s="37"/>
      <x:c r="P52" s="37"/>
      <x:c r="Q52" s="9"/>
      <x:c r="R52" s="9"/>
      <x:c r="S52" s="9"/>
      <x:c r="T52" s="9"/>
    </x:row>
    <x:row r="53" ht="21" customHeight="1">
      <x:c r="A53" s="34"/>
      <x:c r="B53" s="34"/>
      <x:c r="C53" s="9"/>
      <x:c r="D53" s="35"/>
      <x:c r="E53" s="36"/>
      <x:c r="F53" s="36"/>
      <x:c r="G53" s="36"/>
      <x:c r="H53" s="36"/>
      <x:c r="I53" s="9"/>
      <x:c r="J53" s="9" t="str">
        <x:v>NET</x:v>
      </x:c>
      <x:c r="K53" s="9"/>
      <x:c r="L53" s="37"/>
      <x:c r="M53" s="37"/>
      <x:c r="N53" s="37"/>
      <x:c r="O53" s="37"/>
      <x:c r="P53" s="37"/>
      <x:c r="Q53" s="9"/>
      <x:c r="R53" s="9"/>
      <x:c r="S53" s="9"/>
      <x:c r="T53" s="9"/>
    </x:row>
    <x:row r="54" ht="21" customHeight="1">
      <x:c r="A54" s="34"/>
      <x:c r="B54" s="34"/>
      <x:c r="C54" s="9"/>
      <x:c r="D54" s="35"/>
      <x:c r="E54" s="36"/>
      <x:c r="F54" s="36"/>
      <x:c r="G54" s="36"/>
      <x:c r="H54" s="36"/>
      <x:c r="I54" s="9"/>
      <x:c r="J54" s="9" t="str">
        <x:v>NET</x:v>
      </x:c>
      <x:c r="K54" s="9"/>
      <x:c r="L54" s="37"/>
      <x:c r="M54" s="37"/>
      <x:c r="N54" s="37"/>
      <x:c r="O54" s="37"/>
      <x:c r="P54" s="37"/>
      <x:c r="Q54" s="9"/>
      <x:c r="R54" s="9"/>
      <x:c r="S54" s="9"/>
      <x:c r="T54" s="9"/>
    </x:row>
    <x:row r="55" ht="21" customHeight="1">
      <x:c r="A55" s="34"/>
      <x:c r="B55" s="34"/>
      <x:c r="C55" s="9"/>
      <x:c r="D55" s="35"/>
      <x:c r="E55" s="36"/>
      <x:c r="F55" s="36"/>
      <x:c r="G55" s="36"/>
      <x:c r="H55" s="36"/>
      <x:c r="I55" s="9"/>
      <x:c r="J55" s="9" t="str">
        <x:v>NET</x:v>
      </x:c>
      <x:c r="K55" s="9"/>
      <x:c r="L55" s="37"/>
      <x:c r="M55" s="37"/>
      <x:c r="N55" s="37"/>
      <x:c r="O55" s="37"/>
      <x:c r="P55" s="37"/>
      <x:c r="Q55" s="9"/>
      <x:c r="R55" s="9"/>
      <x:c r="S55" s="9"/>
      <x:c r="T55" s="9"/>
    </x:row>
    <x:row r="56" ht="21" customHeight="1">
      <x:c r="A56" s="34"/>
      <x:c r="B56" s="34"/>
      <x:c r="C56" s="9"/>
      <x:c r="D56" s="35"/>
      <x:c r="E56" s="36"/>
      <x:c r="F56" s="36"/>
      <x:c r="G56" s="36"/>
      <x:c r="H56" s="36"/>
      <x:c r="I56" s="9"/>
      <x:c r="J56" s="9" t="str">
        <x:v>NET</x:v>
      </x:c>
      <x:c r="K56" s="9"/>
      <x:c r="L56" s="37"/>
      <x:c r="M56" s="37"/>
      <x:c r="N56" s="37"/>
      <x:c r="O56" s="37"/>
      <x:c r="P56" s="37"/>
      <x:c r="Q56" s="9"/>
      <x:c r="R56" s="9"/>
      <x:c r="S56" s="9"/>
      <x:c r="T56" s="9"/>
    </x:row>
    <x:row r="57" ht="21" customHeight="1">
      <x:c r="A57" s="34"/>
      <x:c r="B57" s="34"/>
      <x:c r="C57" s="9"/>
      <x:c r="D57" s="35"/>
      <x:c r="E57" s="36"/>
      <x:c r="F57" s="36"/>
      <x:c r="G57" s="36"/>
      <x:c r="H57" s="36"/>
      <x:c r="I57" s="9"/>
      <x:c r="J57" s="9" t="str">
        <x:v>NET</x:v>
      </x:c>
      <x:c r="K57" s="9"/>
      <x:c r="L57" s="37"/>
      <x:c r="M57" s="37"/>
      <x:c r="N57" s="37"/>
      <x:c r="O57" s="37"/>
      <x:c r="P57" s="37"/>
      <x:c r="Q57" s="9"/>
      <x:c r="R57" s="9"/>
      <x:c r="S57" s="9"/>
      <x:c r="T57" s="9"/>
    </x:row>
    <x:row r="58" ht="21" customHeight="1">
      <x:c r="A58" s="34"/>
      <x:c r="B58" s="34"/>
      <x:c r="C58" s="9"/>
      <x:c r="D58" s="35"/>
      <x:c r="E58" s="36"/>
      <x:c r="F58" s="36"/>
      <x:c r="G58" s="36"/>
      <x:c r="H58" s="36"/>
      <x:c r="I58" s="9"/>
      <x:c r="J58" s="9" t="str">
        <x:v>NET</x:v>
      </x:c>
      <x:c r="K58" s="9"/>
      <x:c r="L58" s="37"/>
      <x:c r="M58" s="37"/>
      <x:c r="N58" s="37"/>
      <x:c r="O58" s="37"/>
      <x:c r="P58" s="37"/>
      <x:c r="Q58" s="9"/>
      <x:c r="R58" s="9"/>
      <x:c r="S58" s="9"/>
      <x:c r="T58" s="9"/>
    </x:row>
    <x:row r="59" ht="21" customHeight="1">
      <x:c r="A59" s="34"/>
      <x:c r="B59" s="34"/>
      <x:c r="C59" s="9"/>
      <x:c r="D59" s="35"/>
      <x:c r="E59" s="36"/>
      <x:c r="F59" s="36"/>
      <x:c r="G59" s="36"/>
      <x:c r="H59" s="36"/>
      <x:c r="I59" s="9"/>
      <x:c r="J59" s="9" t="str">
        <x:v>NET</x:v>
      </x:c>
      <x:c r="K59" s="9"/>
      <x:c r="L59" s="37"/>
      <x:c r="M59" s="37"/>
      <x:c r="N59" s="37"/>
      <x:c r="O59" s="37"/>
      <x:c r="P59" s="37"/>
      <x:c r="Q59" s="9"/>
      <x:c r="R59" s="9"/>
      <x:c r="S59" s="9"/>
      <x:c r="T59" s="9"/>
    </x:row>
    <x:row r="60" ht="21" customHeight="1">
      <x:c r="A60" s="34"/>
      <x:c r="B60" s="34"/>
      <x:c r="C60" s="9"/>
      <x:c r="D60" s="35"/>
      <x:c r="E60" s="36"/>
      <x:c r="F60" s="36"/>
      <x:c r="G60" s="36"/>
      <x:c r="H60" s="36"/>
      <x:c r="I60" s="9"/>
      <x:c r="J60" s="9" t="str">
        <x:v>NET</x:v>
      </x:c>
      <x:c r="K60" s="9"/>
      <x:c r="L60" s="37"/>
      <x:c r="M60" s="37"/>
      <x:c r="N60" s="37"/>
      <x:c r="O60" s="37"/>
      <x:c r="P60" s="37"/>
      <x:c r="Q60" s="9"/>
      <x:c r="R60" s="9"/>
      <x:c r="S60" s="9"/>
      <x:c r="T60" s="9"/>
    </x:row>
    <x:row r="61" ht="21" customHeight="1">
      <x:c r="A61" s="34"/>
      <x:c r="B61" s="34"/>
      <x:c r="C61" s="9"/>
      <x:c r="D61" s="35"/>
      <x:c r="E61" s="36"/>
      <x:c r="F61" s="36"/>
      <x:c r="G61" s="36"/>
      <x:c r="H61" s="36"/>
      <x:c r="I61" s="9"/>
      <x:c r="J61" s="9" t="str">
        <x:v>NET</x:v>
      </x:c>
      <x:c r="K61" s="9"/>
      <x:c r="L61" s="37"/>
      <x:c r="M61" s="37"/>
      <x:c r="N61" s="37"/>
      <x:c r="O61" s="37"/>
      <x:c r="P61" s="37"/>
      <x:c r="Q61" s="9"/>
      <x:c r="R61" s="9"/>
      <x:c r="S61" s="9"/>
      <x:c r="T61" s="9"/>
    </x:row>
    <x:row r="62" ht="21" customHeight="1">
      <x:c r="A62" s="34"/>
      <x:c r="B62" s="34"/>
      <x:c r="C62" s="9"/>
      <x:c r="D62" s="35"/>
      <x:c r="E62" s="36"/>
      <x:c r="F62" s="36"/>
      <x:c r="G62" s="36"/>
      <x:c r="H62" s="36"/>
      <x:c r="I62" s="9"/>
      <x:c r="J62" s="9" t="str">
        <x:v>NET</x:v>
      </x:c>
      <x:c r="K62" s="9"/>
      <x:c r="L62" s="37"/>
      <x:c r="M62" s="37"/>
      <x:c r="N62" s="37"/>
      <x:c r="O62" s="37"/>
      <x:c r="P62" s="37"/>
      <x:c r="Q62" s="9"/>
      <x:c r="R62" s="9"/>
      <x:c r="S62" s="9"/>
      <x:c r="T62" s="9"/>
    </x:row>
    <x:row r="63" ht="21" customHeight="1">
      <x:c r="A63" s="34"/>
      <x:c r="B63" s="34"/>
      <x:c r="C63" s="9"/>
      <x:c r="D63" s="35"/>
      <x:c r="E63" s="36"/>
      <x:c r="F63" s="36"/>
      <x:c r="G63" s="36"/>
      <x:c r="H63" s="36"/>
      <x:c r="I63" s="9"/>
      <x:c r="J63" s="9" t="str">
        <x:v>NET</x:v>
      </x:c>
      <x:c r="K63" s="9"/>
      <x:c r="L63" s="37"/>
      <x:c r="M63" s="37"/>
      <x:c r="N63" s="37"/>
      <x:c r="O63" s="37"/>
      <x:c r="P63" s="37"/>
      <x:c r="Q63" s="9"/>
      <x:c r="R63" s="9"/>
      <x:c r="S63" s="9"/>
      <x:c r="T63" s="9"/>
    </x:row>
    <x:row r="64" ht="21" customHeight="1">
      <x:c r="A64" s="34"/>
      <x:c r="B64" s="34"/>
      <x:c r="C64" s="9"/>
      <x:c r="D64" s="35"/>
      <x:c r="E64" s="36"/>
      <x:c r="F64" s="36"/>
      <x:c r="G64" s="36"/>
      <x:c r="H64" s="36"/>
      <x:c r="I64" s="9"/>
      <x:c r="J64" s="9" t="str">
        <x:v>NET</x:v>
      </x:c>
      <x:c r="K64" s="9"/>
      <x:c r="L64" s="37"/>
      <x:c r="M64" s="37"/>
      <x:c r="N64" s="37"/>
      <x:c r="O64" s="37"/>
      <x:c r="P64" s="37"/>
      <x:c r="Q64" s="9"/>
      <x:c r="R64" s="9"/>
      <x:c r="S64" s="9"/>
      <x:c r="T64" s="9"/>
    </x:row>
    <x:row r="65" ht="21" customHeight="1">
      <x:c r="A65" s="34"/>
      <x:c r="B65" s="34"/>
      <x:c r="C65" s="9"/>
      <x:c r="D65" s="35"/>
      <x:c r="E65" s="36"/>
      <x:c r="F65" s="36"/>
      <x:c r="G65" s="36"/>
      <x:c r="H65" s="36"/>
      <x:c r="I65" s="9"/>
      <x:c r="J65" s="9" t="str">
        <x:v>NET</x:v>
      </x:c>
      <x:c r="K65" s="9"/>
      <x:c r="L65" s="37"/>
      <x:c r="M65" s="37"/>
      <x:c r="N65" s="37"/>
      <x:c r="O65" s="37"/>
      <x:c r="P65" s="37"/>
      <x:c r="Q65" s="9"/>
      <x:c r="R65" s="9"/>
      <x:c r="S65" s="9"/>
      <x:c r="T65" s="9"/>
    </x:row>
    <x:row r="66" ht="21" customHeight="1">
      <x:c r="A66" s="34"/>
      <x:c r="B66" s="34"/>
      <x:c r="C66" s="9"/>
      <x:c r="D66" s="35"/>
      <x:c r="E66" s="36"/>
      <x:c r="F66" s="36"/>
      <x:c r="G66" s="36"/>
      <x:c r="H66" s="36"/>
      <x:c r="I66" s="9"/>
      <x:c r="J66" s="9" t="str">
        <x:v>NET</x:v>
      </x:c>
      <x:c r="K66" s="9"/>
      <x:c r="L66" s="37"/>
      <x:c r="M66" s="37"/>
      <x:c r="N66" s="37"/>
      <x:c r="O66" s="37"/>
      <x:c r="P66" s="37"/>
      <x:c r="Q66" s="9"/>
      <x:c r="R66" s="9"/>
      <x:c r="S66" s="9"/>
      <x:c r="T66" s="9"/>
    </x:row>
    <x:row r="67" ht="21" customHeight="1">
      <x:c r="A67" s="34"/>
      <x:c r="B67" s="34"/>
      <x:c r="C67" s="9"/>
      <x:c r="D67" s="35"/>
      <x:c r="E67" s="36"/>
      <x:c r="F67" s="36"/>
      <x:c r="G67" s="36"/>
      <x:c r="H67" s="36"/>
      <x:c r="I67" s="9"/>
      <x:c r="J67" s="9" t="str">
        <x:v>NET</x:v>
      </x:c>
      <x:c r="K67" s="9"/>
      <x:c r="L67" s="37"/>
      <x:c r="M67" s="37"/>
      <x:c r="N67" s="37"/>
      <x:c r="O67" s="37"/>
      <x:c r="P67" s="37"/>
      <x:c r="Q67" s="9"/>
      <x:c r="R67" s="9"/>
      <x:c r="S67" s="9"/>
      <x:c r="T67" s="9"/>
    </x:row>
    <x:row r="68" ht="21" customHeight="1">
      <x:c r="A68" s="34"/>
      <x:c r="B68" s="34"/>
      <x:c r="C68" s="9"/>
      <x:c r="D68" s="35"/>
      <x:c r="E68" s="36"/>
      <x:c r="F68" s="36"/>
      <x:c r="G68" s="36"/>
      <x:c r="H68" s="36"/>
      <x:c r="I68" s="9"/>
      <x:c r="J68" s="9" t="str">
        <x:v>NET</x:v>
      </x:c>
      <x:c r="K68" s="9"/>
      <x:c r="L68" s="37"/>
      <x:c r="M68" s="37"/>
      <x:c r="N68" s="37"/>
      <x:c r="O68" s="37"/>
      <x:c r="P68" s="37"/>
      <x:c r="Q68" s="9"/>
      <x:c r="R68" s="9"/>
      <x:c r="S68" s="9"/>
      <x:c r="T68" s="9"/>
    </x:row>
    <x:row r="69" ht="21" customHeight="1">
      <x:c r="A69" s="34"/>
      <x:c r="B69" s="34"/>
      <x:c r="C69" s="9"/>
      <x:c r="D69" s="35"/>
      <x:c r="E69" s="36"/>
      <x:c r="F69" s="36"/>
      <x:c r="G69" s="36"/>
      <x:c r="H69" s="36"/>
      <x:c r="I69" s="9"/>
      <x:c r="J69" s="9" t="str">
        <x:v>NET</x:v>
      </x:c>
      <x:c r="K69" s="9"/>
      <x:c r="L69" s="37"/>
      <x:c r="M69" s="37"/>
      <x:c r="N69" s="37"/>
      <x:c r="O69" s="37"/>
      <x:c r="P69" s="37"/>
      <x:c r="Q69" s="9"/>
      <x:c r="R69" s="9"/>
      <x:c r="S69" s="9"/>
      <x:c r="T69" s="9"/>
    </x:row>
    <x:row r="70" ht="21" customHeight="1">
      <x:c r="A70" s="34"/>
      <x:c r="B70" s="34"/>
      <x:c r="C70" s="9"/>
      <x:c r="D70" s="35"/>
      <x:c r="E70" s="36"/>
      <x:c r="F70" s="36"/>
      <x:c r="G70" s="36"/>
      <x:c r="H70" s="36"/>
      <x:c r="I70" s="9"/>
      <x:c r="J70" s="9" t="str">
        <x:v>NET</x:v>
      </x:c>
      <x:c r="K70" s="9"/>
      <x:c r="L70" s="37"/>
      <x:c r="M70" s="37"/>
      <x:c r="N70" s="37"/>
      <x:c r="O70" s="37"/>
      <x:c r="P70" s="37"/>
      <x:c r="Q70" s="9"/>
      <x:c r="R70" s="9"/>
      <x:c r="S70" s="9"/>
      <x:c r="T70" s="9"/>
    </x:row>
    <x:row r="71" ht="21" customHeight="1">
      <x:c r="A71" s="34"/>
      <x:c r="B71" s="34"/>
      <x:c r="C71" s="9"/>
      <x:c r="D71" s="35"/>
      <x:c r="E71" s="36"/>
      <x:c r="F71" s="36"/>
      <x:c r="G71" s="36"/>
      <x:c r="H71" s="36"/>
      <x:c r="I71" s="9"/>
      <x:c r="J71" s="9" t="str">
        <x:v>NET</x:v>
      </x:c>
      <x:c r="K71" s="9"/>
      <x:c r="L71" s="37"/>
      <x:c r="M71" s="37"/>
      <x:c r="N71" s="37"/>
      <x:c r="O71" s="37"/>
      <x:c r="P71" s="37"/>
      <x:c r="Q71" s="9"/>
      <x:c r="R71" s="9"/>
      <x:c r="S71" s="9"/>
      <x:c r="T71" s="9"/>
    </x:row>
    <x:row r="72" ht="21" customHeight="1">
      <x:c r="A72" s="34"/>
      <x:c r="B72" s="34"/>
      <x:c r="C72" s="9"/>
      <x:c r="D72" s="35"/>
      <x:c r="E72" s="36"/>
      <x:c r="F72" s="36"/>
      <x:c r="G72" s="36"/>
      <x:c r="H72" s="36"/>
      <x:c r="I72" s="9"/>
      <x:c r="J72" s="9" t="str">
        <x:v>NET</x:v>
      </x:c>
      <x:c r="K72" s="9"/>
      <x:c r="L72" s="37"/>
      <x:c r="M72" s="37"/>
      <x:c r="N72" s="37"/>
      <x:c r="O72" s="37"/>
      <x:c r="P72" s="37"/>
      <x:c r="Q72" s="9"/>
      <x:c r="R72" s="9"/>
      <x:c r="S72" s="9"/>
      <x:c r="T72" s="9"/>
    </x:row>
    <x:row r="73" ht="21" customHeight="1">
      <x:c r="A73" s="34"/>
      <x:c r="B73" s="34"/>
      <x:c r="C73" s="9"/>
      <x:c r="D73" s="35"/>
      <x:c r="E73" s="36"/>
      <x:c r="F73" s="36"/>
      <x:c r="G73" s="36"/>
      <x:c r="H73" s="36"/>
      <x:c r="I73" s="9"/>
      <x:c r="J73" s="9" t="str">
        <x:v>NET</x:v>
      </x:c>
      <x:c r="K73" s="9"/>
      <x:c r="L73" s="37"/>
      <x:c r="M73" s="37"/>
      <x:c r="N73" s="37"/>
      <x:c r="O73" s="37"/>
      <x:c r="P73" s="37"/>
      <x:c r="Q73" s="9"/>
      <x:c r="R73" s="9"/>
      <x:c r="S73" s="9"/>
      <x:c r="T73" s="9"/>
    </x:row>
    <x:row r="74" ht="21" customHeight="1">
      <x:c r="A74" s="34"/>
      <x:c r="B74" s="34"/>
      <x:c r="C74" s="9"/>
      <x:c r="D74" s="35"/>
      <x:c r="E74" s="36"/>
      <x:c r="F74" s="36"/>
      <x:c r="G74" s="36"/>
      <x:c r="H74" s="36"/>
      <x:c r="I74" s="9"/>
      <x:c r="J74" s="9" t="str">
        <x:v>NET</x:v>
      </x:c>
      <x:c r="K74" s="9"/>
      <x:c r="L74" s="37"/>
      <x:c r="M74" s="37"/>
      <x:c r="N74" s="37"/>
      <x:c r="O74" s="37"/>
      <x:c r="P74" s="37"/>
      <x:c r="Q74" s="9"/>
      <x:c r="R74" s="9"/>
      <x:c r="S74" s="9"/>
      <x:c r="T74" s="9"/>
    </x:row>
    <x:row r="75" ht="21" customHeight="1">
      <x:c r="A75" s="34"/>
      <x:c r="B75" s="34"/>
      <x:c r="C75" s="9"/>
      <x:c r="D75" s="35"/>
      <x:c r="E75" s="36"/>
      <x:c r="F75" s="36"/>
      <x:c r="G75" s="36"/>
      <x:c r="H75" s="36"/>
      <x:c r="I75" s="9"/>
      <x:c r="J75" s="9" t="str">
        <x:v>NET</x:v>
      </x:c>
      <x:c r="K75" s="9"/>
      <x:c r="L75" s="37"/>
      <x:c r="M75" s="37"/>
      <x:c r="N75" s="37"/>
      <x:c r="O75" s="37"/>
      <x:c r="P75" s="37"/>
      <x:c r="Q75" s="9"/>
      <x:c r="R75" s="9"/>
      <x:c r="S75" s="9"/>
      <x:c r="T75" s="9"/>
    </x:row>
    <x:row r="76" ht="21" customHeight="1">
      <x:c r="A76" s="34"/>
      <x:c r="B76" s="34"/>
      <x:c r="C76" s="9"/>
      <x:c r="D76" s="35"/>
      <x:c r="E76" s="36"/>
      <x:c r="F76" s="36"/>
      <x:c r="G76" s="36"/>
      <x:c r="H76" s="36"/>
      <x:c r="I76" s="9"/>
      <x:c r="J76" s="9" t="str">
        <x:v>NET</x:v>
      </x:c>
      <x:c r="K76" s="9"/>
      <x:c r="L76" s="37"/>
      <x:c r="M76" s="37"/>
      <x:c r="N76" s="37"/>
      <x:c r="O76" s="37"/>
      <x:c r="P76" s="37"/>
      <x:c r="Q76" s="9"/>
      <x:c r="R76" s="9"/>
      <x:c r="S76" s="9"/>
      <x:c r="T76" s="9"/>
    </x:row>
    <x:row r="77" ht="21" customHeight="1">
      <x:c r="A77" s="34"/>
      <x:c r="B77" s="34"/>
      <x:c r="C77" s="9"/>
      <x:c r="D77" s="35"/>
      <x:c r="E77" s="36"/>
      <x:c r="F77" s="36"/>
      <x:c r="G77" s="36"/>
      <x:c r="H77" s="36"/>
      <x:c r="I77" s="9"/>
      <x:c r="J77" s="9" t="str">
        <x:v>NET</x:v>
      </x:c>
      <x:c r="K77" s="9"/>
      <x:c r="L77" s="37"/>
      <x:c r="M77" s="37"/>
      <x:c r="N77" s="37"/>
      <x:c r="O77" s="37"/>
      <x:c r="P77" s="37"/>
      <x:c r="Q77" s="9"/>
      <x:c r="R77" s="9"/>
      <x:c r="S77" s="9"/>
      <x:c r="T77" s="9"/>
    </x:row>
    <x:row r="78" ht="21" customHeight="1">
      <x:c r="A78" s="34"/>
      <x:c r="B78" s="34"/>
      <x:c r="C78" s="9"/>
      <x:c r="D78" s="35"/>
      <x:c r="E78" s="36"/>
      <x:c r="F78" s="36"/>
      <x:c r="G78" s="36"/>
      <x:c r="H78" s="36"/>
      <x:c r="I78" s="9"/>
      <x:c r="J78" s="9" t="str">
        <x:v>NET</x:v>
      </x:c>
      <x:c r="K78" s="9"/>
      <x:c r="L78" s="37"/>
      <x:c r="M78" s="37"/>
      <x:c r="N78" s="37"/>
      <x:c r="O78" s="37"/>
      <x:c r="P78" s="37"/>
      <x:c r="Q78" s="9"/>
      <x:c r="R78" s="9"/>
      <x:c r="S78" s="9"/>
      <x:c r="T78" s="9"/>
    </x:row>
    <x:row r="79" ht="21" customHeight="1">
      <x:c r="A79" s="34"/>
      <x:c r="B79" s="34"/>
      <x:c r="C79" s="9"/>
      <x:c r="D79" s="35"/>
      <x:c r="E79" s="36"/>
      <x:c r="F79" s="36"/>
      <x:c r="G79" s="36"/>
      <x:c r="H79" s="36"/>
      <x:c r="I79" s="9"/>
      <x:c r="J79" s="9" t="str">
        <x:v>NET</x:v>
      </x:c>
      <x:c r="K79" s="9"/>
      <x:c r="L79" s="37"/>
      <x:c r="M79" s="37"/>
      <x:c r="N79" s="37"/>
      <x:c r="O79" s="37"/>
      <x:c r="P79" s="37"/>
      <x:c r="Q79" s="9"/>
      <x:c r="R79" s="9"/>
      <x:c r="S79" s="9"/>
      <x:c r="T79" s="9"/>
    </x:row>
    <x:row r="80" ht="21" customHeight="1">
      <x:c r="A80" s="34"/>
      <x:c r="B80" s="34"/>
      <x:c r="C80" s="9"/>
      <x:c r="D80" s="35"/>
      <x:c r="E80" s="36"/>
      <x:c r="F80" s="36"/>
      <x:c r="G80" s="36"/>
      <x:c r="H80" s="36"/>
      <x:c r="I80" s="9"/>
      <x:c r="J80" s="9" t="str">
        <x:v>NET</x:v>
      </x:c>
      <x:c r="K80" s="9"/>
      <x:c r="L80" s="37"/>
      <x:c r="M80" s="37"/>
      <x:c r="N80" s="37"/>
      <x:c r="O80" s="37"/>
      <x:c r="P80" s="37"/>
      <x:c r="Q80" s="9"/>
      <x:c r="R80" s="9"/>
      <x:c r="S80" s="9"/>
      <x:c r="T80" s="9"/>
    </x:row>
    <x:row r="81" ht="21" customHeight="1">
      <x:c r="A81" s="34"/>
      <x:c r="B81" s="34"/>
      <x:c r="C81" s="9"/>
      <x:c r="D81" s="35"/>
      <x:c r="E81" s="36"/>
      <x:c r="F81" s="36"/>
      <x:c r="G81" s="36"/>
      <x:c r="H81" s="36"/>
      <x:c r="I81" s="9"/>
      <x:c r="J81" s="9" t="str">
        <x:v>NET</x:v>
      </x:c>
      <x:c r="K81" s="9"/>
      <x:c r="L81" s="37"/>
      <x:c r="M81" s="37"/>
      <x:c r="N81" s="37"/>
      <x:c r="O81" s="37"/>
      <x:c r="P81" s="37"/>
      <x:c r="Q81" s="9"/>
      <x:c r="R81" s="9"/>
      <x:c r="S81" s="9"/>
      <x:c r="T81" s="9"/>
    </x:row>
    <x:row r="82" ht="21" customHeight="1">
      <x:c r="A82" s="34"/>
      <x:c r="B82" s="34"/>
      <x:c r="C82" s="9"/>
      <x:c r="D82" s="35"/>
      <x:c r="E82" s="36"/>
      <x:c r="F82" s="36"/>
      <x:c r="G82" s="36"/>
      <x:c r="H82" s="36"/>
      <x:c r="I82" s="9"/>
      <x:c r="J82" s="9" t="str">
        <x:v>NET</x:v>
      </x:c>
      <x:c r="K82" s="9"/>
      <x:c r="L82" s="37"/>
      <x:c r="M82" s="37"/>
      <x:c r="N82" s="37"/>
      <x:c r="O82" s="37"/>
      <x:c r="P82" s="37"/>
      <x:c r="Q82" s="9"/>
      <x:c r="R82" s="9"/>
      <x:c r="S82" s="9"/>
      <x:c r="T82" s="9"/>
    </x:row>
    <x:row r="83" ht="21" customHeight="1">
      <x:c r="A83" s="34"/>
      <x:c r="B83" s="34"/>
      <x:c r="C83" s="9"/>
      <x:c r="D83" s="35"/>
      <x:c r="E83" s="36"/>
      <x:c r="F83" s="36"/>
      <x:c r="G83" s="36"/>
      <x:c r="H83" s="36"/>
      <x:c r="I83" s="9"/>
      <x:c r="J83" s="9" t="str">
        <x:v>NET</x:v>
      </x:c>
      <x:c r="K83" s="9"/>
      <x:c r="L83" s="37"/>
      <x:c r="M83" s="37"/>
      <x:c r="N83" s="37"/>
      <x:c r="O83" s="37"/>
      <x:c r="P83" s="37"/>
      <x:c r="Q83" s="9"/>
      <x:c r="R83" s="9"/>
      <x:c r="S83" s="9"/>
      <x:c r="T83" s="9"/>
    </x:row>
    <x:row r="84" ht="21" customHeight="1">
      <x:c r="A84" s="34"/>
      <x:c r="B84" s="34"/>
      <x:c r="C84" s="9"/>
      <x:c r="D84" s="35"/>
      <x:c r="E84" s="36"/>
      <x:c r="F84" s="36"/>
      <x:c r="G84" s="36"/>
      <x:c r="H84" s="36"/>
      <x:c r="I84" s="9"/>
      <x:c r="J84" s="9" t="str">
        <x:v>NET</x:v>
      </x:c>
      <x:c r="K84" s="9"/>
      <x:c r="L84" s="37"/>
      <x:c r="M84" s="37"/>
      <x:c r="N84" s="37"/>
      <x:c r="O84" s="37"/>
      <x:c r="P84" s="37"/>
      <x:c r="Q84" s="9"/>
      <x:c r="R84" s="9"/>
      <x:c r="S84" s="9"/>
      <x:c r="T84" s="9"/>
    </x:row>
    <x:row r="85" ht="21" customHeight="1">
      <x:c r="A85" s="34"/>
      <x:c r="B85" s="34"/>
      <x:c r="C85" s="9"/>
      <x:c r="D85" s="35"/>
      <x:c r="E85" s="36"/>
      <x:c r="F85" s="36"/>
      <x:c r="G85" s="36"/>
      <x:c r="H85" s="36"/>
      <x:c r="I85" s="9"/>
      <x:c r="J85" s="9" t="str">
        <x:v>NET</x:v>
      </x:c>
      <x:c r="K85" s="9"/>
      <x:c r="L85" s="37"/>
      <x:c r="M85" s="37"/>
      <x:c r="N85" s="37"/>
      <x:c r="O85" s="37"/>
      <x:c r="P85" s="37"/>
      <x:c r="Q85" s="9"/>
      <x:c r="R85" s="9"/>
      <x:c r="S85" s="9"/>
      <x:c r="T85" s="9"/>
    </x:row>
    <x:row r="86" ht="21" customHeight="1">
      <x:c r="A86" s="34"/>
      <x:c r="B86" s="34"/>
      <x:c r="C86" s="9"/>
      <x:c r="D86" s="35"/>
      <x:c r="E86" s="36"/>
      <x:c r="F86" s="36"/>
      <x:c r="G86" s="36"/>
      <x:c r="H86" s="36"/>
      <x:c r="I86" s="9"/>
      <x:c r="J86" s="9" t="str">
        <x:v>NET</x:v>
      </x:c>
      <x:c r="K86" s="9"/>
      <x:c r="L86" s="37"/>
      <x:c r="M86" s="37"/>
      <x:c r="N86" s="37"/>
      <x:c r="O86" s="37"/>
      <x:c r="P86" s="37"/>
      <x:c r="Q86" s="9"/>
      <x:c r="R86" s="9"/>
      <x:c r="S86" s="9"/>
      <x:c r="T86" s="9"/>
    </x:row>
    <x:row r="87" ht="21" customHeight="1">
      <x:c r="A87" s="34"/>
      <x:c r="B87" s="34"/>
      <x:c r="C87" s="9"/>
      <x:c r="D87" s="35"/>
      <x:c r="E87" s="36"/>
      <x:c r="F87" s="36"/>
      <x:c r="G87" s="36"/>
      <x:c r="H87" s="36"/>
      <x:c r="I87" s="9"/>
      <x:c r="J87" s="9" t="str">
        <x:v>NET</x:v>
      </x:c>
      <x:c r="K87" s="9"/>
      <x:c r="L87" s="37"/>
      <x:c r="M87" s="37"/>
      <x:c r="N87" s="37"/>
      <x:c r="O87" s="37"/>
      <x:c r="P87" s="37"/>
      <x:c r="Q87" s="9"/>
      <x:c r="R87" s="9"/>
      <x:c r="S87" s="9"/>
      <x:c r="T87" s="9"/>
    </x:row>
    <x:row r="88" ht="21" customHeight="1">
      <x:c r="A88" s="34"/>
      <x:c r="B88" s="34"/>
      <x:c r="C88" s="9"/>
      <x:c r="D88" s="35"/>
      <x:c r="E88" s="36"/>
      <x:c r="F88" s="36"/>
      <x:c r="G88" s="36"/>
      <x:c r="H88" s="36"/>
      <x:c r="I88" s="9"/>
      <x:c r="J88" s="9" t="str">
        <x:v>NET</x:v>
      </x:c>
      <x:c r="K88" s="9"/>
      <x:c r="L88" s="37"/>
      <x:c r="M88" s="37"/>
      <x:c r="N88" s="37"/>
      <x:c r="O88" s="37"/>
      <x:c r="P88" s="37"/>
      <x:c r="Q88" s="9"/>
      <x:c r="R88" s="9"/>
      <x:c r="S88" s="9"/>
      <x:c r="T88" s="9"/>
    </x:row>
    <x:row r="89" ht="21" customHeight="1">
      <x:c r="A89" s="34"/>
      <x:c r="B89" s="34"/>
      <x:c r="C89" s="9"/>
      <x:c r="D89" s="35"/>
      <x:c r="E89" s="36"/>
      <x:c r="F89" s="36"/>
      <x:c r="G89" s="36"/>
      <x:c r="H89" s="36"/>
      <x:c r="I89" s="9"/>
      <x:c r="J89" s="9" t="str">
        <x:v>NET</x:v>
      </x:c>
      <x:c r="K89" s="9"/>
      <x:c r="L89" s="37"/>
      <x:c r="M89" s="37"/>
      <x:c r="N89" s="37"/>
      <x:c r="O89" s="37"/>
      <x:c r="P89" s="37"/>
      <x:c r="Q89" s="9"/>
      <x:c r="R89" s="9"/>
      <x:c r="S89" s="9"/>
      <x:c r="T89" s="9"/>
    </x:row>
    <x:row r="90" ht="21" customHeight="1">
      <x:c r="A90" s="34"/>
      <x:c r="B90" s="34"/>
      <x:c r="C90" s="9"/>
      <x:c r="D90" s="35"/>
      <x:c r="E90" s="36"/>
      <x:c r="F90" s="36"/>
      <x:c r="G90" s="36"/>
      <x:c r="H90" s="36"/>
      <x:c r="I90" s="9"/>
      <x:c r="J90" s="9" t="str">
        <x:v>NET</x:v>
      </x:c>
      <x:c r="K90" s="9"/>
      <x:c r="L90" s="37"/>
      <x:c r="M90" s="37"/>
      <x:c r="N90" s="37"/>
      <x:c r="O90" s="37"/>
      <x:c r="P90" s="37"/>
      <x:c r="Q90" s="9"/>
      <x:c r="R90" s="9"/>
      <x:c r="S90" s="9"/>
      <x:c r="T90" s="9"/>
    </x:row>
    <x:row r="91" ht="21" customHeight="1">
      <x:c r="A91" s="34"/>
      <x:c r="B91" s="34"/>
      <x:c r="C91" s="9"/>
      <x:c r="D91" s="35"/>
      <x:c r="E91" s="36"/>
      <x:c r="F91" s="36"/>
      <x:c r="G91" s="36"/>
      <x:c r="H91" s="36"/>
      <x:c r="I91" s="9"/>
      <x:c r="J91" s="9" t="str">
        <x:v>NET</x:v>
      </x:c>
      <x:c r="K91" s="9"/>
      <x:c r="L91" s="37"/>
      <x:c r="M91" s="37"/>
      <x:c r="N91" s="37"/>
      <x:c r="O91" s="37"/>
      <x:c r="P91" s="37"/>
      <x:c r="Q91" s="9"/>
      <x:c r="R91" s="9"/>
      <x:c r="S91" s="9"/>
      <x:c r="T91" s="9"/>
    </x:row>
    <x:row r="92" ht="21" customHeight="1">
      <x:c r="A92" s="34"/>
      <x:c r="B92" s="34"/>
      <x:c r="C92" s="9"/>
      <x:c r="D92" s="35"/>
      <x:c r="E92" s="36"/>
      <x:c r="F92" s="36"/>
      <x:c r="G92" s="36"/>
      <x:c r="H92" s="36"/>
      <x:c r="I92" s="9"/>
      <x:c r="J92" s="9" t="str">
        <x:v>NET</x:v>
      </x:c>
      <x:c r="K92" s="9"/>
      <x:c r="L92" s="37"/>
      <x:c r="M92" s="37"/>
      <x:c r="N92" s="37"/>
      <x:c r="O92" s="37"/>
      <x:c r="P92" s="37"/>
      <x:c r="Q92" s="9"/>
      <x:c r="R92" s="9"/>
      <x:c r="S92" s="9"/>
      <x:c r="T92" s="9"/>
    </x:row>
    <x:row r="93" ht="21" customHeight="1">
      <x:c r="A93" s="34"/>
      <x:c r="B93" s="34"/>
      <x:c r="C93" s="9"/>
      <x:c r="D93" s="35"/>
      <x:c r="E93" s="36"/>
      <x:c r="F93" s="36"/>
      <x:c r="G93" s="36"/>
      <x:c r="H93" s="36"/>
      <x:c r="I93" s="9"/>
      <x:c r="J93" s="9" t="str">
        <x:v>NET</x:v>
      </x:c>
      <x:c r="K93" s="9"/>
      <x:c r="L93" s="37"/>
      <x:c r="M93" s="37"/>
      <x:c r="N93" s="37"/>
      <x:c r="O93" s="37"/>
      <x:c r="P93" s="37"/>
      <x:c r="Q93" s="9"/>
      <x:c r="R93" s="9"/>
      <x:c r="S93" s="9"/>
      <x:c r="T93" s="9"/>
    </x:row>
    <x:row r="94" ht="21" customHeight="1">
      <x:c r="A94" s="34"/>
      <x:c r="B94" s="34"/>
      <x:c r="C94" s="9"/>
      <x:c r="D94" s="35"/>
      <x:c r="E94" s="36"/>
      <x:c r="F94" s="36"/>
      <x:c r="G94" s="36"/>
      <x:c r="H94" s="36"/>
      <x:c r="I94" s="9"/>
      <x:c r="J94" s="9" t="str">
        <x:v>NET</x:v>
      </x:c>
      <x:c r="K94" s="9"/>
      <x:c r="L94" s="37"/>
      <x:c r="M94" s="37"/>
      <x:c r="N94" s="37"/>
      <x:c r="O94" s="37"/>
      <x:c r="P94" s="37"/>
      <x:c r="Q94" s="9"/>
      <x:c r="R94" s="9"/>
      <x:c r="S94" s="9"/>
      <x:c r="T94" s="9"/>
    </x:row>
    <x:row r="95" ht="21" customHeight="1">
      <x:c r="A95" s="34"/>
      <x:c r="B95" s="34"/>
      <x:c r="C95" s="9"/>
      <x:c r="D95" s="35"/>
      <x:c r="E95" s="36"/>
      <x:c r="F95" s="36"/>
      <x:c r="G95" s="36"/>
      <x:c r="H95" s="36"/>
      <x:c r="I95" s="9"/>
      <x:c r="J95" s="9" t="str">
        <x:v>NET</x:v>
      </x:c>
      <x:c r="K95" s="9"/>
      <x:c r="L95" s="37"/>
      <x:c r="M95" s="37"/>
      <x:c r="N95" s="37"/>
      <x:c r="O95" s="37"/>
      <x:c r="P95" s="37"/>
      <x:c r="Q95" s="9"/>
      <x:c r="R95" s="9"/>
      <x:c r="S95" s="9"/>
      <x:c r="T95" s="9"/>
    </x:row>
    <x:row r="96" ht="21" customHeight="1">
      <x:c r="A96" s="34"/>
      <x:c r="B96" s="34"/>
      <x:c r="C96" s="9"/>
      <x:c r="D96" s="35"/>
      <x:c r="E96" s="36"/>
      <x:c r="F96" s="36"/>
      <x:c r="G96" s="36"/>
      <x:c r="H96" s="36"/>
      <x:c r="I96" s="9"/>
      <x:c r="J96" s="9" t="str">
        <x:v>NET</x:v>
      </x:c>
      <x:c r="K96" s="9"/>
      <x:c r="L96" s="37"/>
      <x:c r="M96" s="37"/>
      <x:c r="N96" s="37"/>
      <x:c r="O96" s="37"/>
      <x:c r="P96" s="37"/>
      <x:c r="Q96" s="9"/>
      <x:c r="R96" s="9"/>
      <x:c r="S96" s="9"/>
      <x:c r="T96" s="9"/>
    </x:row>
    <x:row r="97" ht="21" customHeight="1">
      <x:c r="A97" s="34"/>
      <x:c r="B97" s="34"/>
      <x:c r="C97" s="9"/>
      <x:c r="D97" s="35"/>
      <x:c r="E97" s="36"/>
      <x:c r="F97" s="36"/>
      <x:c r="G97" s="36"/>
      <x:c r="H97" s="36"/>
      <x:c r="I97" s="9"/>
      <x:c r="J97" s="9" t="str">
        <x:v>NET</x:v>
      </x:c>
      <x:c r="K97" s="9"/>
      <x:c r="L97" s="37"/>
      <x:c r="M97" s="37"/>
      <x:c r="N97" s="37"/>
      <x:c r="O97" s="37"/>
      <x:c r="P97" s="37"/>
      <x:c r="Q97" s="9"/>
      <x:c r="R97" s="9"/>
      <x:c r="S97" s="9"/>
      <x:c r="T97" s="9"/>
    </x:row>
    <x:row r="98" ht="21" customHeight="1">
      <x:c r="A98" s="34"/>
      <x:c r="B98" s="34"/>
      <x:c r="C98" s="9"/>
      <x:c r="D98" s="35"/>
      <x:c r="E98" s="36"/>
      <x:c r="F98" s="36"/>
      <x:c r="G98" s="36"/>
      <x:c r="H98" s="36"/>
      <x:c r="I98" s="9"/>
      <x:c r="J98" s="9" t="str">
        <x:v>NET</x:v>
      </x:c>
      <x:c r="K98" s="9"/>
      <x:c r="L98" s="37"/>
      <x:c r="M98" s="37"/>
      <x:c r="N98" s="37"/>
      <x:c r="O98" s="37"/>
      <x:c r="P98" s="37"/>
      <x:c r="Q98" s="9"/>
      <x:c r="R98" s="9"/>
      <x:c r="S98" s="9"/>
      <x:c r="T98" s="9"/>
    </x:row>
    <x:row r="99" ht="21" customHeight="1">
      <x:c r="A99" s="34"/>
      <x:c r="B99" s="34"/>
      <x:c r="C99" s="9"/>
      <x:c r="D99" s="35"/>
      <x:c r="E99" s="36"/>
      <x:c r="F99" s="36"/>
      <x:c r="G99" s="36"/>
      <x:c r="H99" s="36"/>
      <x:c r="I99" s="9"/>
      <x:c r="J99" s="9" t="str">
        <x:v>NET</x:v>
      </x:c>
      <x:c r="K99" s="9"/>
      <x:c r="L99" s="37"/>
      <x:c r="M99" s="37"/>
      <x:c r="N99" s="37"/>
      <x:c r="O99" s="37"/>
      <x:c r="P99" s="37"/>
      <x:c r="Q99" s="9"/>
      <x:c r="R99" s="9"/>
      <x:c r="S99" s="9"/>
      <x:c r="T99" s="9"/>
    </x:row>
    <x:row r="100" ht="21" customHeight="1">
      <x:c r="A100" s="34"/>
      <x:c r="B100" s="34"/>
      <x:c r="C100" s="9"/>
      <x:c r="D100" s="35"/>
      <x:c r="E100" s="36"/>
      <x:c r="F100" s="36"/>
      <x:c r="G100" s="36"/>
      <x:c r="H100" s="36"/>
      <x:c r="I100" s="9"/>
      <x:c r="J100" s="9" t="str">
        <x:v>NET</x:v>
      </x:c>
      <x:c r="K100" s="9"/>
      <x:c r="L100" s="37"/>
      <x:c r="M100" s="37"/>
      <x:c r="N100" s="37"/>
      <x:c r="O100" s="37"/>
      <x:c r="P100" s="37"/>
      <x:c r="Q100" s="9"/>
      <x:c r="R100" s="9"/>
      <x:c r="S100" s="9"/>
      <x:c r="T100" s="9"/>
    </x:row>
    <x:row r="101" ht="21" customHeight="1">
      <x:c r="A101" s="34"/>
      <x:c r="B101" s="34"/>
      <x:c r="C101" s="9"/>
      <x:c r="D101" s="35"/>
      <x:c r="E101" s="36"/>
      <x:c r="F101" s="36"/>
      <x:c r="G101" s="36"/>
      <x:c r="H101" s="36"/>
      <x:c r="I101" s="9"/>
      <x:c r="J101" s="9" t="str">
        <x:v>NET</x:v>
      </x:c>
      <x:c r="K101" s="9"/>
      <x:c r="L101" s="37"/>
      <x:c r="M101" s="37"/>
      <x:c r="N101" s="37"/>
      <x:c r="O101" s="37"/>
      <x:c r="P101" s="37"/>
      <x:c r="Q101" s="9"/>
      <x:c r="R101" s="9"/>
      <x:c r="S101" s="9"/>
      <x:c r="T101" s="9"/>
    </x:row>
    <x:row r="102" ht="21" customHeight="1">
      <x:c r="A102" s="34"/>
      <x:c r="B102" s="34"/>
      <x:c r="C102" s="9"/>
      <x:c r="D102" s="35"/>
      <x:c r="E102" s="36"/>
      <x:c r="F102" s="36"/>
      <x:c r="G102" s="36"/>
      <x:c r="H102" s="36"/>
      <x:c r="I102" s="9"/>
      <x:c r="J102" s="9" t="str">
        <x:v>NET</x:v>
      </x:c>
      <x:c r="K102" s="9"/>
      <x:c r="L102" s="37"/>
      <x:c r="M102" s="37"/>
      <x:c r="N102" s="37"/>
      <x:c r="O102" s="37"/>
      <x:c r="P102" s="37"/>
      <x:c r="Q102" s="9"/>
      <x:c r="R102" s="9"/>
      <x:c r="S102" s="9"/>
      <x:c r="T102" s="9"/>
    </x:row>
    <x:row r="103" ht="21" customHeight="1">
      <x:c r="A103" s="34"/>
      <x:c r="B103" s="34"/>
      <x:c r="C103" s="9"/>
      <x:c r="D103" s="35"/>
      <x:c r="E103" s="36"/>
      <x:c r="F103" s="36"/>
      <x:c r="G103" s="36"/>
      <x:c r="H103" s="36"/>
      <x:c r="I103" s="9"/>
      <x:c r="J103" s="9" t="str">
        <x:v>NET</x:v>
      </x:c>
      <x:c r="K103" s="9"/>
      <x:c r="L103" s="37"/>
      <x:c r="M103" s="37"/>
      <x:c r="N103" s="37"/>
      <x:c r="O103" s="37"/>
      <x:c r="P103" s="37"/>
      <x:c r="Q103" s="9"/>
      <x:c r="R103" s="9"/>
      <x:c r="S103" s="9"/>
      <x:c r="T103" s="9"/>
    </x:row>
    <x:row r="104" ht="21" customHeight="1">
      <x:c r="A104" s="34"/>
      <x:c r="B104" s="34"/>
      <x:c r="C104" s="9"/>
      <x:c r="D104" s="35"/>
      <x:c r="E104" s="36"/>
      <x:c r="F104" s="36"/>
      <x:c r="G104" s="36"/>
      <x:c r="H104" s="36"/>
      <x:c r="I104" s="9"/>
      <x:c r="J104" s="9" t="str">
        <x:v>NET</x:v>
      </x:c>
      <x:c r="K104" s="9"/>
      <x:c r="L104" s="37"/>
      <x:c r="M104" s="37"/>
      <x:c r="N104" s="37"/>
      <x:c r="O104" s="37"/>
      <x:c r="P104" s="37"/>
      <x:c r="Q104" s="9"/>
      <x:c r="R104" s="9"/>
      <x:c r="S104" s="9"/>
      <x:c r="T104" s="9"/>
    </x:row>
    <x:row r="105" ht="21" customHeight="1">
      <x:c r="A105" s="34"/>
      <x:c r="B105" s="34"/>
      <x:c r="C105" s="9"/>
      <x:c r="D105" s="35"/>
      <x:c r="E105" s="36"/>
      <x:c r="F105" s="36"/>
      <x:c r="G105" s="36"/>
      <x:c r="H105" s="36"/>
      <x:c r="I105" s="9"/>
      <x:c r="J105" s="9" t="str">
        <x:v>NET</x:v>
      </x:c>
      <x:c r="K105" s="9"/>
      <x:c r="L105" s="37"/>
      <x:c r="M105" s="37"/>
      <x:c r="N105" s="37"/>
      <x:c r="O105" s="37"/>
      <x:c r="P105" s="37"/>
      <x:c r="Q105" s="9"/>
      <x:c r="R105" s="9"/>
      <x:c r="S105" s="9"/>
      <x:c r="T105" s="9"/>
    </x:row>
    <x:row r="106" ht="21" customHeight="1">
      <x:c r="A106" s="34"/>
      <x:c r="B106" s="34"/>
      <x:c r="C106" s="9"/>
      <x:c r="D106" s="35"/>
      <x:c r="E106" s="36"/>
      <x:c r="F106" s="36"/>
      <x:c r="G106" s="36"/>
      <x:c r="H106" s="36"/>
      <x:c r="I106" s="9"/>
      <x:c r="J106" s="9" t="str">
        <x:v>NET</x:v>
      </x:c>
      <x:c r="K106" s="9"/>
      <x:c r="L106" s="37"/>
      <x:c r="M106" s="37"/>
      <x:c r="N106" s="37"/>
      <x:c r="O106" s="37"/>
      <x:c r="P106" s="37"/>
      <x:c r="Q106" s="9"/>
      <x:c r="R106" s="9"/>
      <x:c r="S106" s="9"/>
      <x:c r="T106" s="9"/>
    </x:row>
    <x:row r="107" ht="21" customHeight="1">
      <x:c r="A107" s="34"/>
      <x:c r="B107" s="34"/>
      <x:c r="C107" s="9"/>
      <x:c r="D107" s="35"/>
      <x:c r="E107" s="36"/>
      <x:c r="F107" s="36"/>
      <x:c r="G107" s="36"/>
      <x:c r="H107" s="36"/>
      <x:c r="I107" s="9"/>
      <x:c r="J107" s="9" t="str">
        <x:v>NET</x:v>
      </x:c>
      <x:c r="K107" s="9"/>
      <x:c r="L107" s="37"/>
      <x:c r="M107" s="37"/>
      <x:c r="N107" s="37"/>
      <x:c r="O107" s="37"/>
      <x:c r="P107" s="37"/>
      <x:c r="Q107" s="9"/>
      <x:c r="R107" s="9"/>
      <x:c r="S107" s="9"/>
      <x:c r="T107" s="9"/>
    </x:row>
    <x:row r="108" ht="21" customHeight="1">
      <x:c r="A108" s="34"/>
      <x:c r="B108" s="34"/>
      <x:c r="C108" s="9"/>
      <x:c r="D108" s="35"/>
      <x:c r="E108" s="36"/>
      <x:c r="F108" s="36"/>
      <x:c r="G108" s="36"/>
      <x:c r="H108" s="36"/>
      <x:c r="I108" s="9"/>
      <x:c r="J108" s="9" t="str">
        <x:v>NET</x:v>
      </x:c>
      <x:c r="K108" s="9"/>
      <x:c r="L108" s="37"/>
      <x:c r="M108" s="37"/>
      <x:c r="N108" s="37"/>
      <x:c r="O108" s="37"/>
      <x:c r="P108" s="37"/>
      <x:c r="Q108" s="9"/>
      <x:c r="R108" s="9"/>
      <x:c r="S108" s="9"/>
      <x:c r="T108" s="9"/>
    </x:row>
    <x:row r="109" ht="21" customHeight="1">
      <x:c r="A109" s="34"/>
      <x:c r="B109" s="34"/>
      <x:c r="C109" s="9"/>
      <x:c r="D109" s="35"/>
      <x:c r="E109" s="36"/>
      <x:c r="F109" s="36"/>
      <x:c r="G109" s="36"/>
      <x:c r="H109" s="36"/>
      <x:c r="I109" s="9"/>
      <x:c r="J109" s="9" t="str">
        <x:v>NET</x:v>
      </x:c>
      <x:c r="K109" s="9"/>
      <x:c r="L109" s="37"/>
      <x:c r="M109" s="37"/>
      <x:c r="N109" s="37"/>
      <x:c r="O109" s="37"/>
      <x:c r="P109" s="37"/>
      <x:c r="Q109" s="9"/>
      <x:c r="R109" s="9"/>
      <x:c r="S109" s="9"/>
      <x:c r="T109" s="9"/>
    </x:row>
    <x:row r="110" ht="21" customHeight="1">
      <x:c r="A110" s="34"/>
      <x:c r="B110" s="34"/>
      <x:c r="C110" s="9"/>
      <x:c r="D110" s="35"/>
      <x:c r="E110" s="36"/>
      <x:c r="F110" s="36"/>
      <x:c r="G110" s="36"/>
      <x:c r="H110" s="36"/>
      <x:c r="I110" s="9"/>
      <x:c r="J110" s="9" t="str">
        <x:v>NET</x:v>
      </x:c>
      <x:c r="K110" s="9"/>
      <x:c r="L110" s="37"/>
      <x:c r="M110" s="37"/>
      <x:c r="N110" s="37"/>
      <x:c r="O110" s="37"/>
      <x:c r="P110" s="37"/>
      <x:c r="Q110" s="9"/>
      <x:c r="R110" s="9"/>
      <x:c r="S110" s="9"/>
      <x:c r="T110" s="9"/>
    </x:row>
    <x:row r="111" ht="21" customHeight="1">
      <x:c r="A111" s="34"/>
      <x:c r="B111" s="34"/>
      <x:c r="C111" s="9"/>
      <x:c r="D111" s="35"/>
      <x:c r="E111" s="36"/>
      <x:c r="F111" s="36"/>
      <x:c r="G111" s="36"/>
      <x:c r="H111" s="36"/>
      <x:c r="I111" s="9"/>
      <x:c r="J111" s="9" t="str">
        <x:v>NET</x:v>
      </x:c>
      <x:c r="K111" s="9"/>
      <x:c r="L111" s="37"/>
      <x:c r="M111" s="37"/>
      <x:c r="N111" s="37"/>
      <x:c r="O111" s="37"/>
      <x:c r="P111" s="37"/>
      <x:c r="Q111" s="9"/>
      <x:c r="R111" s="9"/>
      <x:c r="S111" s="9"/>
      <x:c r="T111" s="9"/>
    </x:row>
    <x:row r="112" ht="21" customHeight="1">
      <x:c r="A112" s="34"/>
      <x:c r="B112" s="34"/>
      <x:c r="C112" s="9"/>
      <x:c r="D112" s="35"/>
      <x:c r="E112" s="36"/>
      <x:c r="F112" s="36"/>
      <x:c r="G112" s="36"/>
      <x:c r="H112" s="36"/>
      <x:c r="I112" s="9"/>
      <x:c r="J112" s="9" t="str">
        <x:v>NET</x:v>
      </x:c>
      <x:c r="K112" s="9"/>
      <x:c r="L112" s="37"/>
      <x:c r="M112" s="37"/>
      <x:c r="N112" s="37"/>
      <x:c r="O112" s="37"/>
      <x:c r="P112" s="37"/>
      <x:c r="Q112" s="9"/>
      <x:c r="R112" s="9"/>
      <x:c r="S112" s="9"/>
      <x:c r="T112" s="9"/>
    </x:row>
    <x:row r="113" ht="21" customHeight="1">
      <x:c r="A113" s="34"/>
      <x:c r="B113" s="34"/>
      <x:c r="C113" s="9"/>
      <x:c r="D113" s="35"/>
      <x:c r="E113" s="36"/>
      <x:c r="F113" s="36"/>
      <x:c r="G113" s="36"/>
      <x:c r="H113" s="36"/>
      <x:c r="I113" s="9"/>
      <x:c r="J113" s="9" t="str">
        <x:v>NET</x:v>
      </x:c>
      <x:c r="K113" s="9"/>
      <x:c r="L113" s="37"/>
      <x:c r="M113" s="37"/>
      <x:c r="N113" s="37"/>
      <x:c r="O113" s="37"/>
      <x:c r="P113" s="37"/>
      <x:c r="Q113" s="9"/>
      <x:c r="R113" s="9"/>
      <x:c r="S113" s="9"/>
      <x:c r="T113" s="9"/>
    </x:row>
    <x:row r="114" ht="21" customHeight="1">
      <x:c r="A114" s="34"/>
      <x:c r="B114" s="34"/>
      <x:c r="C114" s="9"/>
      <x:c r="D114" s="35"/>
      <x:c r="E114" s="36"/>
      <x:c r="F114" s="36"/>
      <x:c r="G114" s="36"/>
      <x:c r="H114" s="36"/>
      <x:c r="I114" s="9"/>
      <x:c r="J114" s="9" t="str">
        <x:v>NET</x:v>
      </x:c>
      <x:c r="K114" s="9"/>
      <x:c r="L114" s="37"/>
      <x:c r="M114" s="37"/>
      <x:c r="N114" s="37"/>
      <x:c r="O114" s="37"/>
      <x:c r="P114" s="37"/>
      <x:c r="Q114" s="9"/>
      <x:c r="R114" s="9"/>
      <x:c r="S114" s="9"/>
      <x:c r="T114" s="9"/>
    </x:row>
    <x:row r="115" ht="21" customHeight="1">
      <x:c r="A115" s="34"/>
      <x:c r="B115" s="34"/>
      <x:c r="C115" s="9"/>
      <x:c r="D115" s="35"/>
      <x:c r="E115" s="36"/>
      <x:c r="F115" s="36"/>
      <x:c r="G115" s="36"/>
      <x:c r="H115" s="36"/>
      <x:c r="I115" s="9"/>
      <x:c r="J115" s="9" t="str">
        <x:v>NET</x:v>
      </x:c>
      <x:c r="K115" s="9"/>
      <x:c r="L115" s="37"/>
      <x:c r="M115" s="37"/>
      <x:c r="N115" s="37"/>
      <x:c r="O115" s="37"/>
      <x:c r="P115" s="37"/>
      <x:c r="Q115" s="9"/>
      <x:c r="R115" s="9"/>
      <x:c r="S115" s="9"/>
      <x:c r="T115" s="9"/>
    </x:row>
    <x:row r="116" ht="21" customHeight="1">
      <x:c r="A116" s="34"/>
      <x:c r="B116" s="34"/>
      <x:c r="C116" s="9"/>
      <x:c r="D116" s="35"/>
      <x:c r="E116" s="36"/>
      <x:c r="F116" s="36"/>
      <x:c r="G116" s="36"/>
      <x:c r="H116" s="36"/>
      <x:c r="I116" s="9"/>
      <x:c r="J116" s="9" t="str">
        <x:v>NET</x:v>
      </x:c>
      <x:c r="K116" s="9"/>
      <x:c r="L116" s="37"/>
      <x:c r="M116" s="37"/>
      <x:c r="N116" s="37"/>
      <x:c r="O116" s="37"/>
      <x:c r="P116" s="37"/>
      <x:c r="Q116" s="9"/>
      <x:c r="R116" s="9"/>
      <x:c r="S116" s="9"/>
      <x:c r="T116" s="9"/>
    </x:row>
    <x:row r="117" ht="21" customHeight="1">
      <x:c r="A117" s="34"/>
      <x:c r="B117" s="34"/>
      <x:c r="C117" s="9"/>
      <x:c r="D117" s="35"/>
      <x:c r="E117" s="36"/>
      <x:c r="F117" s="36"/>
      <x:c r="G117" s="36"/>
      <x:c r="H117" s="36"/>
      <x:c r="I117" s="9"/>
      <x:c r="J117" s="9" t="str">
        <x:v>NET</x:v>
      </x:c>
      <x:c r="K117" s="9"/>
      <x:c r="L117" s="37"/>
      <x:c r="M117" s="37"/>
      <x:c r="N117" s="37"/>
      <x:c r="O117" s="37"/>
      <x:c r="P117" s="37"/>
      <x:c r="Q117" s="9"/>
      <x:c r="R117" s="9"/>
      <x:c r="S117" s="9"/>
      <x:c r="T117" s="9"/>
    </x:row>
    <x:row r="118" ht="21" customHeight="1">
      <x:c r="A118" s="34"/>
      <x:c r="B118" s="34"/>
      <x:c r="C118" s="9"/>
      <x:c r="D118" s="35"/>
      <x:c r="E118" s="36"/>
      <x:c r="F118" s="36"/>
      <x:c r="G118" s="36"/>
      <x:c r="H118" s="36"/>
      <x:c r="I118" s="9"/>
      <x:c r="J118" s="9" t="str">
        <x:v>NET</x:v>
      </x:c>
      <x:c r="K118" s="9"/>
      <x:c r="L118" s="37"/>
      <x:c r="M118" s="37"/>
      <x:c r="N118" s="37"/>
      <x:c r="O118" s="37"/>
      <x:c r="P118" s="37"/>
      <x:c r="Q118" s="9"/>
      <x:c r="R118" s="9"/>
      <x:c r="S118" s="9"/>
      <x:c r="T118" s="9"/>
    </x:row>
    <x:row r="119" ht="21" customHeight="1">
      <x:c r="A119" s="34"/>
      <x:c r="B119" s="34"/>
      <x:c r="C119" s="9"/>
      <x:c r="D119" s="35"/>
      <x:c r="E119" s="36"/>
      <x:c r="F119" s="36"/>
      <x:c r="G119" s="36"/>
      <x:c r="H119" s="36"/>
      <x:c r="I119" s="9"/>
      <x:c r="J119" s="9" t="str">
        <x:v>NET</x:v>
      </x:c>
      <x:c r="K119" s="9"/>
      <x:c r="L119" s="37"/>
      <x:c r="M119" s="37"/>
      <x:c r="N119" s="37"/>
      <x:c r="O119" s="37"/>
      <x:c r="P119" s="37"/>
      <x:c r="Q119" s="9"/>
      <x:c r="R119" s="9"/>
      <x:c r="S119" s="9"/>
      <x:c r="T119" s="9"/>
    </x:row>
    <x:row r="120" ht="21" customHeight="1">
      <x:c r="A120" s="34"/>
      <x:c r="B120" s="34"/>
      <x:c r="C120" s="9"/>
      <x:c r="D120" s="35"/>
      <x:c r="E120" s="36"/>
      <x:c r="F120" s="36"/>
      <x:c r="G120" s="36"/>
      <x:c r="H120" s="36"/>
      <x:c r="I120" s="9"/>
      <x:c r="J120" s="9" t="str">
        <x:v>NET</x:v>
      </x:c>
      <x:c r="K120" s="9"/>
      <x:c r="L120" s="37"/>
      <x:c r="M120" s="37"/>
      <x:c r="N120" s="37"/>
      <x:c r="O120" s="37"/>
      <x:c r="P120" s="37"/>
      <x:c r="Q120" s="9"/>
      <x:c r="R120" s="9"/>
      <x:c r="S120" s="9"/>
      <x:c r="T120" s="9"/>
    </x:row>
    <x:row r="121" ht="21" customHeight="1">
      <x:c r="A121" s="34"/>
      <x:c r="B121" s="34"/>
      <x:c r="C121" s="9"/>
      <x:c r="D121" s="35"/>
      <x:c r="E121" s="36"/>
      <x:c r="F121" s="36"/>
      <x:c r="G121" s="36"/>
      <x:c r="H121" s="36"/>
      <x:c r="I121" s="9"/>
      <x:c r="J121" s="9" t="str">
        <x:v>NET</x:v>
      </x:c>
      <x:c r="K121" s="9"/>
      <x:c r="L121" s="37"/>
      <x:c r="M121" s="37"/>
      <x:c r="N121" s="37"/>
      <x:c r="O121" s="37"/>
      <x:c r="P121" s="37"/>
      <x:c r="Q121" s="9"/>
      <x:c r="R121" s="9"/>
      <x:c r="S121" s="9"/>
      <x:c r="T121" s="9"/>
    </x:row>
    <x:row r="122" ht="21" customHeight="1">
      <x:c r="A122" s="34"/>
      <x:c r="B122" s="34"/>
      <x:c r="C122" s="9"/>
      <x:c r="D122" s="35"/>
      <x:c r="E122" s="36"/>
      <x:c r="F122" s="36"/>
      <x:c r="G122" s="36"/>
      <x:c r="H122" s="36"/>
      <x:c r="I122" s="9"/>
      <x:c r="J122" s="9" t="str">
        <x:v>NET</x:v>
      </x:c>
      <x:c r="K122" s="9"/>
      <x:c r="L122" s="37"/>
      <x:c r="M122" s="37"/>
      <x:c r="N122" s="37"/>
      <x:c r="O122" s="37"/>
      <x:c r="P122" s="37"/>
      <x:c r="Q122" s="9"/>
      <x:c r="R122" s="9"/>
      <x:c r="S122" s="9"/>
      <x:c r="T122" s="9"/>
    </x:row>
    <x:row r="123" ht="21" customHeight="1">
      <x:c r="A123" s="34"/>
      <x:c r="B123" s="34"/>
      <x:c r="C123" s="9"/>
      <x:c r="D123" s="35"/>
      <x:c r="E123" s="36"/>
      <x:c r="F123" s="36"/>
      <x:c r="G123" s="36"/>
      <x:c r="H123" s="36"/>
      <x:c r="I123" s="9"/>
      <x:c r="J123" s="9" t="str">
        <x:v>NET</x:v>
      </x:c>
      <x:c r="K123" s="9"/>
      <x:c r="L123" s="37"/>
      <x:c r="M123" s="37"/>
      <x:c r="N123" s="37"/>
      <x:c r="O123" s="37"/>
      <x:c r="P123" s="37"/>
      <x:c r="Q123" s="9"/>
      <x:c r="R123" s="9"/>
      <x:c r="S123" s="9"/>
      <x:c r="T123" s="9"/>
    </x:row>
    <x:row r="124" ht="21" customHeight="1">
      <x:c r="A124" s="34"/>
      <x:c r="B124" s="34"/>
      <x:c r="C124" s="9"/>
      <x:c r="D124" s="35"/>
      <x:c r="E124" s="36"/>
      <x:c r="F124" s="36"/>
      <x:c r="G124" s="36"/>
      <x:c r="H124" s="36"/>
      <x:c r="I124" s="9"/>
      <x:c r="J124" s="9" t="str">
        <x:v>NET</x:v>
      </x:c>
      <x:c r="K124" s="9"/>
      <x:c r="L124" s="37"/>
      <x:c r="M124" s="37"/>
      <x:c r="N124" s="37"/>
      <x:c r="O124" s="37"/>
      <x:c r="P124" s="37"/>
      <x:c r="Q124" s="9"/>
      <x:c r="R124" s="9"/>
      <x:c r="S124" s="9"/>
      <x:c r="T124" s="9"/>
    </x:row>
    <x:row r="125" ht="21" customHeight="1">
      <x:c r="A125" s="34"/>
      <x:c r="B125" s="34"/>
      <x:c r="C125" s="9"/>
      <x:c r="D125" s="35"/>
      <x:c r="E125" s="36"/>
      <x:c r="F125" s="36"/>
      <x:c r="G125" s="36"/>
      <x:c r="H125" s="36"/>
      <x:c r="I125" s="9"/>
      <x:c r="J125" s="9" t="str">
        <x:v>NET</x:v>
      </x:c>
      <x:c r="K125" s="9"/>
      <x:c r="L125" s="37"/>
      <x:c r="M125" s="37"/>
      <x:c r="N125" s="37"/>
      <x:c r="O125" s="37"/>
      <x:c r="P125" s="37"/>
      <x:c r="Q125" s="9"/>
      <x:c r="R125" s="9"/>
      <x:c r="S125" s="9"/>
      <x:c r="T125" s="9"/>
    </x:row>
    <x:row r="126" ht="21" customHeight="1">
      <x:c r="A126" s="34"/>
      <x:c r="B126" s="34"/>
      <x:c r="C126" s="9"/>
      <x:c r="D126" s="35"/>
      <x:c r="E126" s="36"/>
      <x:c r="F126" s="36"/>
      <x:c r="G126" s="36"/>
      <x:c r="H126" s="36"/>
      <x:c r="I126" s="9"/>
      <x:c r="J126" s="9" t="str">
        <x:v>NET</x:v>
      </x:c>
      <x:c r="K126" s="9"/>
      <x:c r="L126" s="37"/>
      <x:c r="M126" s="37"/>
      <x:c r="N126" s="37"/>
      <x:c r="O126" s="37"/>
      <x:c r="P126" s="37"/>
      <x:c r="Q126" s="9"/>
      <x:c r="R126" s="9"/>
      <x:c r="S126" s="9"/>
      <x:c r="T126" s="9"/>
    </x:row>
    <x:row r="127" ht="21" customHeight="1">
      <x:c r="A127" s="34"/>
      <x:c r="B127" s="34"/>
      <x:c r="C127" s="9"/>
      <x:c r="D127" s="35"/>
      <x:c r="E127" s="36"/>
      <x:c r="F127" s="36"/>
      <x:c r="G127" s="36"/>
      <x:c r="H127" s="36"/>
      <x:c r="I127" s="9"/>
      <x:c r="J127" s="9" t="str">
        <x:v>NET</x:v>
      </x:c>
      <x:c r="K127" s="9"/>
      <x:c r="L127" s="37"/>
      <x:c r="M127" s="37"/>
      <x:c r="N127" s="37"/>
      <x:c r="O127" s="37"/>
      <x:c r="P127" s="37"/>
      <x:c r="Q127" s="9"/>
      <x:c r="R127" s="9"/>
      <x:c r="S127" s="9"/>
      <x:c r="T127" s="9"/>
    </x:row>
    <x:row r="128" ht="21" customHeight="1">
      <x:c r="A128" s="34"/>
      <x:c r="B128" s="34"/>
      <x:c r="C128" s="9"/>
      <x:c r="D128" s="35"/>
      <x:c r="E128" s="36"/>
      <x:c r="F128" s="36"/>
      <x:c r="G128" s="36"/>
      <x:c r="H128" s="36"/>
      <x:c r="I128" s="9"/>
      <x:c r="J128" s="9" t="str">
        <x:v>NET</x:v>
      </x:c>
      <x:c r="K128" s="9"/>
      <x:c r="L128" s="37"/>
      <x:c r="M128" s="37"/>
      <x:c r="N128" s="37"/>
      <x:c r="O128" s="37"/>
      <x:c r="P128" s="37"/>
      <x:c r="Q128" s="9"/>
      <x:c r="R128" s="9"/>
      <x:c r="S128" s="9"/>
      <x:c r="T128" s="9"/>
    </x:row>
    <x:row r="129" ht="21" customHeight="1">
      <x:c r="A129" s="34"/>
      <x:c r="B129" s="34"/>
      <x:c r="C129" s="9"/>
      <x:c r="D129" s="35"/>
      <x:c r="E129" s="36"/>
      <x:c r="F129" s="36"/>
      <x:c r="G129" s="36"/>
      <x:c r="H129" s="36"/>
      <x:c r="I129" s="9"/>
      <x:c r="J129" s="9" t="str">
        <x:v>NET</x:v>
      </x:c>
      <x:c r="K129" s="9"/>
      <x:c r="L129" s="37"/>
      <x:c r="M129" s="37"/>
      <x:c r="N129" s="37"/>
      <x:c r="O129" s="37"/>
      <x:c r="P129" s="37"/>
      <x:c r="Q129" s="9"/>
      <x:c r="R129" s="9"/>
      <x:c r="S129" s="9"/>
      <x:c r="T129" s="9"/>
    </x:row>
    <x:row r="130" ht="21" customHeight="1">
      <x:c r="A130" s="34"/>
      <x:c r="B130" s="34"/>
      <x:c r="C130" s="9"/>
      <x:c r="D130" s="35"/>
      <x:c r="E130" s="36"/>
      <x:c r="F130" s="36"/>
      <x:c r="G130" s="36"/>
      <x:c r="H130" s="36"/>
      <x:c r="I130" s="9"/>
      <x:c r="J130" s="9" t="str">
        <x:v>NET</x:v>
      </x:c>
      <x:c r="K130" s="9"/>
      <x:c r="L130" s="37"/>
      <x:c r="M130" s="37"/>
      <x:c r="N130" s="37"/>
      <x:c r="O130" s="37"/>
      <x:c r="P130" s="37"/>
      <x:c r="Q130" s="9"/>
      <x:c r="R130" s="9"/>
      <x:c r="S130" s="9"/>
      <x:c r="T130" s="9"/>
    </x:row>
    <x:row r="131" ht="21" customHeight="1">
      <x:c r="A131" s="34"/>
      <x:c r="B131" s="34"/>
      <x:c r="C131" s="9"/>
      <x:c r="D131" s="35"/>
      <x:c r="E131" s="36"/>
      <x:c r="F131" s="36"/>
      <x:c r="G131" s="36"/>
      <x:c r="H131" s="36"/>
      <x:c r="I131" s="9"/>
      <x:c r="J131" s="9" t="str">
        <x:v>NET</x:v>
      </x:c>
      <x:c r="K131" s="9"/>
      <x:c r="L131" s="37"/>
      <x:c r="M131" s="37"/>
      <x:c r="N131" s="37"/>
      <x:c r="O131" s="37"/>
      <x:c r="P131" s="37"/>
      <x:c r="Q131" s="9"/>
      <x:c r="R131" s="9"/>
      <x:c r="S131" s="9"/>
      <x:c r="T131" s="9"/>
    </x:row>
    <x:row r="132" ht="21" customHeight="1">
      <x:c r="A132" s="34"/>
      <x:c r="B132" s="34"/>
      <x:c r="C132" s="9"/>
      <x:c r="D132" s="35"/>
      <x:c r="E132" s="36"/>
      <x:c r="F132" s="36"/>
      <x:c r="G132" s="36"/>
      <x:c r="H132" s="36"/>
      <x:c r="I132" s="9"/>
      <x:c r="J132" s="9" t="str">
        <x:v>NET</x:v>
      </x:c>
      <x:c r="K132" s="9"/>
      <x:c r="L132" s="37"/>
      <x:c r="M132" s="37"/>
      <x:c r="N132" s="37"/>
      <x:c r="O132" s="37"/>
      <x:c r="P132" s="37"/>
      <x:c r="Q132" s="9"/>
      <x:c r="R132" s="9"/>
      <x:c r="S132" s="9"/>
      <x:c r="T132" s="9"/>
    </x:row>
    <x:row r="133" ht="21" customHeight="1">
      <x:c r="A133" s="34"/>
      <x:c r="B133" s="34"/>
      <x:c r="C133" s="9"/>
      <x:c r="D133" s="35"/>
      <x:c r="E133" s="36"/>
      <x:c r="F133" s="36"/>
      <x:c r="G133" s="36"/>
      <x:c r="H133" s="36"/>
      <x:c r="I133" s="9"/>
      <x:c r="J133" s="9" t="str">
        <x:v>NET</x:v>
      </x:c>
      <x:c r="K133" s="9"/>
      <x:c r="L133" s="37"/>
      <x:c r="M133" s="37"/>
      <x:c r="N133" s="37"/>
      <x:c r="O133" s="37"/>
      <x:c r="P133" s="37"/>
      <x:c r="Q133" s="9"/>
      <x:c r="R133" s="9"/>
      <x:c r="S133" s="9"/>
      <x:c r="T133" s="9"/>
    </x:row>
    <x:row r="134" ht="21" customHeight="1">
      <x:c r="A134" s="34"/>
      <x:c r="B134" s="34"/>
      <x:c r="C134" s="9"/>
      <x:c r="D134" s="35"/>
      <x:c r="E134" s="36"/>
      <x:c r="F134" s="36"/>
      <x:c r="G134" s="36"/>
      <x:c r="H134" s="36"/>
      <x:c r="I134" s="9"/>
      <x:c r="J134" s="9" t="str">
        <x:v>NET</x:v>
      </x:c>
      <x:c r="K134" s="9"/>
      <x:c r="L134" s="37"/>
      <x:c r="M134" s="37"/>
      <x:c r="N134" s="37"/>
      <x:c r="O134" s="37"/>
      <x:c r="P134" s="37"/>
      <x:c r="Q134" s="9"/>
      <x:c r="R134" s="9"/>
      <x:c r="S134" s="9"/>
      <x:c r="T134" s="9"/>
    </x:row>
    <x:row r="135" ht="21" customHeight="1">
      <x:c r="A135" s="34"/>
      <x:c r="B135" s="34"/>
      <x:c r="C135" s="9"/>
      <x:c r="D135" s="35"/>
      <x:c r="E135" s="36"/>
      <x:c r="F135" s="36"/>
      <x:c r="G135" s="36"/>
      <x:c r="H135" s="36"/>
      <x:c r="I135" s="9"/>
      <x:c r="J135" s="9" t="str">
        <x:v>NET</x:v>
      </x:c>
      <x:c r="K135" s="9"/>
      <x:c r="L135" s="37"/>
      <x:c r="M135" s="37"/>
      <x:c r="N135" s="37"/>
      <x:c r="O135" s="37"/>
      <x:c r="P135" s="37"/>
      <x:c r="Q135" s="9"/>
      <x:c r="R135" s="9"/>
      <x:c r="S135" s="9"/>
      <x:c r="T135" s="9"/>
    </x:row>
    <x:row r="136" ht="21" customHeight="1">
      <x:c r="A136" s="34"/>
      <x:c r="B136" s="34"/>
      <x:c r="C136" s="9"/>
      <x:c r="D136" s="35"/>
      <x:c r="E136" s="36"/>
      <x:c r="F136" s="36"/>
      <x:c r="G136" s="36"/>
      <x:c r="H136" s="36"/>
      <x:c r="I136" s="9"/>
      <x:c r="J136" s="9" t="str">
        <x:v>NET</x:v>
      </x:c>
      <x:c r="K136" s="9"/>
      <x:c r="L136" s="37"/>
      <x:c r="M136" s="37"/>
      <x:c r="N136" s="37"/>
      <x:c r="O136" s="37"/>
      <x:c r="P136" s="37"/>
      <x:c r="Q136" s="9"/>
      <x:c r="R136" s="9"/>
      <x:c r="S136" s="9"/>
      <x:c r="T136" s="9"/>
    </x:row>
    <x:row r="137" ht="21" customHeight="1">
      <x:c r="A137" s="34"/>
      <x:c r="B137" s="34"/>
      <x:c r="C137" s="9"/>
      <x:c r="D137" s="35"/>
      <x:c r="E137" s="36"/>
      <x:c r="F137" s="36"/>
      <x:c r="G137" s="36"/>
      <x:c r="H137" s="36"/>
      <x:c r="I137" s="9"/>
      <x:c r="J137" s="9" t="str">
        <x:v>NET</x:v>
      </x:c>
      <x:c r="K137" s="9"/>
      <x:c r="L137" s="37"/>
      <x:c r="M137" s="37"/>
      <x:c r="N137" s="37"/>
      <x:c r="O137" s="37"/>
      <x:c r="P137" s="37"/>
      <x:c r="Q137" s="9"/>
      <x:c r="R137" s="9"/>
      <x:c r="S137" s="9"/>
      <x:c r="T137" s="9"/>
    </x:row>
    <x:row r="138" ht="21" customHeight="1">
      <x:c r="A138" s="34"/>
      <x:c r="B138" s="34"/>
      <x:c r="C138" s="9"/>
      <x:c r="D138" s="35"/>
      <x:c r="E138" s="36"/>
      <x:c r="F138" s="36"/>
      <x:c r="G138" s="36"/>
      <x:c r="H138" s="36"/>
      <x:c r="I138" s="9"/>
      <x:c r="J138" s="9" t="str">
        <x:v>NET</x:v>
      </x:c>
      <x:c r="K138" s="9"/>
      <x:c r="L138" s="37"/>
      <x:c r="M138" s="37"/>
      <x:c r="N138" s="37"/>
      <x:c r="O138" s="37"/>
      <x:c r="P138" s="37"/>
      <x:c r="Q138" s="9"/>
      <x:c r="R138" s="9"/>
      <x:c r="S138" s="9"/>
      <x:c r="T138" s="9"/>
    </x:row>
    <x:row r="139" ht="21" customHeight="1">
      <x:c r="A139" s="34"/>
      <x:c r="B139" s="34"/>
      <x:c r="C139" s="9"/>
      <x:c r="D139" s="35"/>
      <x:c r="E139" s="36"/>
      <x:c r="F139" s="36"/>
      <x:c r="G139" s="36"/>
      <x:c r="H139" s="36"/>
      <x:c r="I139" s="9"/>
      <x:c r="J139" s="9" t="str">
        <x:v>NET</x:v>
      </x:c>
      <x:c r="K139" s="9"/>
      <x:c r="L139" s="37"/>
      <x:c r="M139" s="37"/>
      <x:c r="N139" s="37"/>
      <x:c r="O139" s="37"/>
      <x:c r="P139" s="37"/>
      <x:c r="Q139" s="9"/>
      <x:c r="R139" s="9"/>
      <x:c r="S139" s="9"/>
      <x:c r="T139" s="9"/>
    </x:row>
    <x:row r="140" ht="21" customHeight="1">
      <x:c r="A140" s="34"/>
      <x:c r="B140" s="34"/>
      <x:c r="C140" s="9"/>
      <x:c r="D140" s="35"/>
      <x:c r="E140" s="36"/>
      <x:c r="F140" s="36"/>
      <x:c r="G140" s="36"/>
      <x:c r="H140" s="36"/>
      <x:c r="I140" s="9"/>
      <x:c r="J140" s="9" t="str">
        <x:v>NET</x:v>
      </x:c>
      <x:c r="K140" s="9"/>
      <x:c r="L140" s="37"/>
      <x:c r="M140" s="37"/>
      <x:c r="N140" s="37"/>
      <x:c r="O140" s="37"/>
      <x:c r="P140" s="37"/>
      <x:c r="Q140" s="9"/>
      <x:c r="R140" s="9"/>
      <x:c r="S140" s="9"/>
      <x:c r="T140" s="9"/>
    </x:row>
    <x:row r="141" ht="21" customHeight="1">
      <x:c r="A141" s="34"/>
      <x:c r="B141" s="34"/>
      <x:c r="C141" s="9"/>
      <x:c r="D141" s="35"/>
      <x:c r="E141" s="36"/>
      <x:c r="F141" s="36"/>
      <x:c r="G141" s="36"/>
      <x:c r="H141" s="36"/>
      <x:c r="I141" s="9"/>
      <x:c r="J141" s="9" t="str">
        <x:v>NET</x:v>
      </x:c>
      <x:c r="K141" s="9"/>
      <x:c r="L141" s="37"/>
      <x:c r="M141" s="37"/>
      <x:c r="N141" s="37"/>
      <x:c r="O141" s="37"/>
      <x:c r="P141" s="37"/>
      <x:c r="Q141" s="9"/>
      <x:c r="R141" s="9"/>
      <x:c r="S141" s="9"/>
      <x:c r="T141" s="9"/>
    </x:row>
    <x:row r="142" ht="21" customHeight="1">
      <x:c r="A142" s="34"/>
      <x:c r="B142" s="34"/>
      <x:c r="C142" s="9"/>
      <x:c r="D142" s="35"/>
      <x:c r="E142" s="36"/>
      <x:c r="F142" s="36"/>
      <x:c r="G142" s="36"/>
      <x:c r="H142" s="36"/>
      <x:c r="I142" s="9"/>
      <x:c r="J142" s="9" t="str">
        <x:v>NET</x:v>
      </x:c>
      <x:c r="K142" s="9"/>
      <x:c r="L142" s="37"/>
      <x:c r="M142" s="37"/>
      <x:c r="N142" s="37"/>
      <x:c r="O142" s="37"/>
      <x:c r="P142" s="37"/>
      <x:c r="Q142" s="9"/>
      <x:c r="R142" s="9"/>
      <x:c r="S142" s="9"/>
      <x:c r="T142" s="9"/>
    </x:row>
    <x:row r="143" ht="21" customHeight="1">
      <x:c r="A143" s="34"/>
      <x:c r="B143" s="34"/>
      <x:c r="C143" s="9"/>
      <x:c r="D143" s="35"/>
      <x:c r="E143" s="36"/>
      <x:c r="F143" s="36"/>
      <x:c r="G143" s="36"/>
      <x:c r="H143" s="36"/>
      <x:c r="I143" s="9"/>
      <x:c r="J143" s="9" t="str">
        <x:v>NET</x:v>
      </x:c>
      <x:c r="K143" s="9"/>
      <x:c r="L143" s="37"/>
      <x:c r="M143" s="37"/>
      <x:c r="N143" s="37"/>
      <x:c r="O143" s="37"/>
      <x:c r="P143" s="37"/>
      <x:c r="Q143" s="9"/>
      <x:c r="R143" s="9"/>
      <x:c r="S143" s="9"/>
      <x:c r="T143" s="9"/>
    </x:row>
    <x:row r="144" ht="21" customHeight="1">
      <x:c r="A144" s="34"/>
      <x:c r="B144" s="34"/>
      <x:c r="C144" s="9"/>
      <x:c r="D144" s="35"/>
      <x:c r="E144" s="36"/>
      <x:c r="F144" s="36"/>
      <x:c r="G144" s="36"/>
      <x:c r="H144" s="36"/>
      <x:c r="I144" s="9"/>
      <x:c r="J144" s="9" t="str">
        <x:v>NET</x:v>
      </x:c>
      <x:c r="K144" s="9"/>
      <x:c r="L144" s="37"/>
      <x:c r="M144" s="37"/>
      <x:c r="N144" s="37"/>
      <x:c r="O144" s="37"/>
      <x:c r="P144" s="37"/>
      <x:c r="Q144" s="9"/>
      <x:c r="R144" s="9"/>
      <x:c r="S144" s="9"/>
      <x:c r="T144" s="9"/>
    </x:row>
    <x:row r="145" ht="21" customHeight="1">
      <x:c r="A145" s="34"/>
      <x:c r="B145" s="34"/>
      <x:c r="C145" s="9"/>
      <x:c r="D145" s="35"/>
      <x:c r="E145" s="36"/>
      <x:c r="F145" s="36"/>
      <x:c r="G145" s="36"/>
      <x:c r="H145" s="36"/>
      <x:c r="I145" s="9"/>
      <x:c r="J145" s="9" t="str">
        <x:v>NET</x:v>
      </x:c>
      <x:c r="K145" s="9"/>
      <x:c r="L145" s="37"/>
      <x:c r="M145" s="37"/>
      <x:c r="N145" s="37"/>
      <x:c r="O145" s="37"/>
      <x:c r="P145" s="37"/>
      <x:c r="Q145" s="9"/>
      <x:c r="R145" s="9"/>
      <x:c r="S145" s="9"/>
      <x:c r="T145" s="9"/>
    </x:row>
    <x:row r="146" ht="21" customHeight="1">
      <x:c r="A146" s="34"/>
      <x:c r="B146" s="34"/>
      <x:c r="C146" s="9"/>
      <x:c r="D146" s="35"/>
      <x:c r="E146" s="36"/>
      <x:c r="F146" s="36"/>
      <x:c r="G146" s="36"/>
      <x:c r="H146" s="36"/>
      <x:c r="I146" s="9"/>
      <x:c r="J146" s="9" t="str">
        <x:v>NET</x:v>
      </x:c>
      <x:c r="K146" s="9"/>
      <x:c r="L146" s="37"/>
      <x:c r="M146" s="37"/>
      <x:c r="N146" s="37"/>
      <x:c r="O146" s="37"/>
      <x:c r="P146" s="37"/>
      <x:c r="Q146" s="9"/>
      <x:c r="R146" s="9"/>
      <x:c r="S146" s="9"/>
      <x:c r="T146" s="9"/>
    </x:row>
    <x:row r="147" ht="21" customHeight="1">
      <x:c r="A147" s="34"/>
      <x:c r="B147" s="34"/>
      <x:c r="C147" s="9"/>
      <x:c r="D147" s="35"/>
      <x:c r="E147" s="36"/>
      <x:c r="F147" s="36"/>
      <x:c r="G147" s="36"/>
      <x:c r="H147" s="36"/>
      <x:c r="I147" s="9"/>
      <x:c r="J147" s="9" t="str">
        <x:v>NET</x:v>
      </x:c>
      <x:c r="K147" s="9"/>
      <x:c r="L147" s="37"/>
      <x:c r="M147" s="37"/>
      <x:c r="N147" s="37"/>
      <x:c r="O147" s="37"/>
      <x:c r="P147" s="37"/>
      <x:c r="Q147" s="9"/>
      <x:c r="R147" s="9"/>
      <x:c r="S147" s="9"/>
      <x:c r="T147" s="9"/>
    </x:row>
    <x:row r="148" ht="21" customHeight="1">
      <x:c r="A148" s="34"/>
      <x:c r="B148" s="34"/>
      <x:c r="C148" s="9"/>
      <x:c r="D148" s="35"/>
      <x:c r="E148" s="36"/>
      <x:c r="F148" s="36"/>
      <x:c r="G148" s="36"/>
      <x:c r="H148" s="36"/>
      <x:c r="I148" s="9"/>
      <x:c r="J148" s="9" t="str">
        <x:v>NET</x:v>
      </x:c>
      <x:c r="K148" s="9"/>
      <x:c r="L148" s="37"/>
      <x:c r="M148" s="37"/>
      <x:c r="N148" s="37"/>
      <x:c r="O148" s="37"/>
      <x:c r="P148" s="37"/>
      <x:c r="Q148" s="9"/>
      <x:c r="R148" s="9"/>
      <x:c r="S148" s="9"/>
      <x:c r="T148" s="9"/>
    </x:row>
    <x:row r="149" ht="21" customHeight="1">
      <x:c r="A149" s="34"/>
      <x:c r="B149" s="34"/>
      <x:c r="C149" s="9"/>
      <x:c r="D149" s="35"/>
      <x:c r="E149" s="36"/>
      <x:c r="F149" s="36"/>
      <x:c r="G149" s="36"/>
      <x:c r="H149" s="36"/>
      <x:c r="I149" s="9"/>
      <x:c r="J149" s="9" t="str">
        <x:v>NET</x:v>
      </x:c>
      <x:c r="K149" s="9"/>
      <x:c r="L149" s="37"/>
      <x:c r="M149" s="37"/>
      <x:c r="N149" s="37"/>
      <x:c r="O149" s="37"/>
      <x:c r="P149" s="37"/>
      <x:c r="Q149" s="9"/>
      <x:c r="R149" s="9"/>
      <x:c r="S149" s="9"/>
      <x:c r="T149" s="9"/>
    </x:row>
    <x:row r="150" ht="21" customHeight="1">
      <x:c r="A150" s="34"/>
      <x:c r="B150" s="34"/>
      <x:c r="C150" s="9"/>
      <x:c r="D150" s="35"/>
      <x:c r="E150" s="36"/>
      <x:c r="F150" s="36"/>
      <x:c r="G150" s="36"/>
      <x:c r="H150" s="36"/>
      <x:c r="I150" s="9"/>
      <x:c r="J150" s="9" t="str">
        <x:v>NET</x:v>
      </x:c>
      <x:c r="K150" s="9"/>
      <x:c r="L150" s="37"/>
      <x:c r="M150" s="37"/>
      <x:c r="N150" s="37"/>
      <x:c r="O150" s="37"/>
      <x:c r="P150" s="37"/>
      <x:c r="Q150" s="9"/>
      <x:c r="R150" s="9"/>
      <x:c r="S150" s="9"/>
      <x:c r="T150" s="9"/>
    </x:row>
    <x:row r="151" ht="21" customHeight="1">
      <x:c r="A151" s="34"/>
      <x:c r="B151" s="34"/>
      <x:c r="C151" s="9"/>
      <x:c r="D151" s="35"/>
      <x:c r="E151" s="36"/>
      <x:c r="F151" s="36"/>
      <x:c r="G151" s="36"/>
      <x:c r="H151" s="36"/>
      <x:c r="I151" s="9"/>
      <x:c r="J151" s="9" t="str">
        <x:v>NET</x:v>
      </x:c>
      <x:c r="K151" s="9"/>
      <x:c r="L151" s="37"/>
      <x:c r="M151" s="37"/>
      <x:c r="N151" s="37"/>
      <x:c r="O151" s="37"/>
      <x:c r="P151" s="37"/>
      <x:c r="Q151" s="9"/>
      <x:c r="R151" s="9"/>
      <x:c r="S151" s="9"/>
      <x:c r="T151" s="9"/>
    </x:row>
    <x:row r="152" ht="21" customHeight="1">
      <x:c r="A152" s="34"/>
      <x:c r="B152" s="34"/>
      <x:c r="C152" s="9"/>
      <x:c r="D152" s="35"/>
      <x:c r="E152" s="36"/>
      <x:c r="F152" s="36"/>
      <x:c r="G152" s="36"/>
      <x:c r="H152" s="36"/>
      <x:c r="I152" s="9"/>
      <x:c r="J152" s="9" t="str">
        <x:v>NET</x:v>
      </x:c>
      <x:c r="K152" s="9"/>
      <x:c r="L152" s="37"/>
      <x:c r="M152" s="37"/>
      <x:c r="N152" s="37"/>
      <x:c r="O152" s="37"/>
      <x:c r="P152" s="37"/>
      <x:c r="Q152" s="9"/>
      <x:c r="R152" s="9"/>
      <x:c r="S152" s="9"/>
      <x:c r="T152" s="9"/>
    </x:row>
    <x:row r="153" ht="21" customHeight="1">
      <x:c r="A153" s="34"/>
      <x:c r="B153" s="34"/>
      <x:c r="C153" s="9"/>
      <x:c r="D153" s="35"/>
      <x:c r="E153" s="36"/>
      <x:c r="F153" s="36"/>
      <x:c r="G153" s="36"/>
      <x:c r="H153" s="36"/>
      <x:c r="I153" s="9"/>
      <x:c r="J153" s="9" t="str">
        <x:v>NET</x:v>
      </x:c>
      <x:c r="K153" s="9"/>
      <x:c r="L153" s="37"/>
      <x:c r="M153" s="37"/>
      <x:c r="N153" s="37"/>
      <x:c r="O153" s="37"/>
      <x:c r="P153" s="37"/>
      <x:c r="Q153" s="9"/>
      <x:c r="R153" s="9"/>
      <x:c r="S153" s="9"/>
      <x:c r="T153" s="9"/>
    </x:row>
    <x:row r="154" ht="21" customHeight="1">
      <x:c r="A154" s="34"/>
      <x:c r="B154" s="34"/>
      <x:c r="C154" s="9"/>
      <x:c r="D154" s="35"/>
      <x:c r="E154" s="36"/>
      <x:c r="F154" s="36"/>
      <x:c r="G154" s="36"/>
      <x:c r="H154" s="36"/>
      <x:c r="I154" s="9"/>
      <x:c r="J154" s="9" t="str">
        <x:v>NET</x:v>
      </x:c>
      <x:c r="K154" s="9"/>
      <x:c r="L154" s="37"/>
      <x:c r="M154" s="37"/>
      <x:c r="N154" s="37"/>
      <x:c r="O154" s="37"/>
      <x:c r="P154" s="37"/>
      <x:c r="Q154" s="9"/>
      <x:c r="R154" s="9"/>
      <x:c r="S154" s="9"/>
      <x:c r="T154" s="9"/>
    </x:row>
    <x:row r="155" ht="21" customHeight="1">
      <x:c r="A155" s="34"/>
      <x:c r="B155" s="34"/>
      <x:c r="C155" s="9"/>
      <x:c r="D155" s="35"/>
      <x:c r="E155" s="36"/>
      <x:c r="F155" s="36"/>
      <x:c r="G155" s="36"/>
      <x:c r="H155" s="36"/>
      <x:c r="I155" s="9"/>
      <x:c r="J155" s="9" t="str">
        <x:v>NET</x:v>
      </x:c>
      <x:c r="K155" s="9"/>
      <x:c r="L155" s="37"/>
      <x:c r="M155" s="37"/>
      <x:c r="N155" s="37"/>
      <x:c r="O155" s="37"/>
      <x:c r="P155" s="37"/>
      <x:c r="Q155" s="9"/>
      <x:c r="R155" s="9"/>
      <x:c r="S155" s="9"/>
      <x:c r="T155" s="9"/>
    </x:row>
    <x:row r="156" ht="21" customHeight="1">
      <x:c r="A156" s="34"/>
      <x:c r="B156" s="34"/>
      <x:c r="C156" s="9"/>
      <x:c r="D156" s="35"/>
      <x:c r="E156" s="36"/>
      <x:c r="F156" s="36"/>
      <x:c r="G156" s="36"/>
      <x:c r="H156" s="36"/>
      <x:c r="I156" s="9"/>
      <x:c r="J156" s="9" t="str">
        <x:v>NET</x:v>
      </x:c>
      <x:c r="K156" s="9"/>
      <x:c r="L156" s="37"/>
      <x:c r="M156" s="37"/>
      <x:c r="N156" s="37"/>
      <x:c r="O156" s="37"/>
      <x:c r="P156" s="37"/>
      <x:c r="Q156" s="9"/>
      <x:c r="R156" s="9"/>
      <x:c r="S156" s="9"/>
      <x:c r="T156" s="9"/>
    </x:row>
    <x:row r="157" ht="21" customHeight="1">
      <x:c r="A157" s="34"/>
      <x:c r="B157" s="34"/>
      <x:c r="C157" s="9"/>
      <x:c r="D157" s="35"/>
      <x:c r="E157" s="36"/>
      <x:c r="F157" s="36"/>
      <x:c r="G157" s="36"/>
      <x:c r="H157" s="36"/>
      <x:c r="I157" s="9"/>
      <x:c r="J157" s="9" t="str">
        <x:v>NET</x:v>
      </x:c>
      <x:c r="K157" s="9"/>
      <x:c r="L157" s="37"/>
      <x:c r="M157" s="37"/>
      <x:c r="N157" s="37"/>
      <x:c r="O157" s="37"/>
      <x:c r="P157" s="37"/>
      <x:c r="Q157" s="9"/>
      <x:c r="R157" s="9"/>
      <x:c r="S157" s="9"/>
      <x:c r="T157" s="9"/>
    </x:row>
    <x:row r="158" ht="21" customHeight="1">
      <x:c r="A158" s="34"/>
      <x:c r="B158" s="34"/>
      <x:c r="C158" s="9"/>
      <x:c r="D158" s="35"/>
      <x:c r="E158" s="36"/>
      <x:c r="F158" s="36"/>
      <x:c r="G158" s="36"/>
      <x:c r="H158" s="36"/>
      <x:c r="I158" s="9"/>
      <x:c r="J158" s="9" t="str">
        <x:v>NET</x:v>
      </x:c>
      <x:c r="K158" s="9"/>
      <x:c r="L158" s="37"/>
      <x:c r="M158" s="37"/>
      <x:c r="N158" s="37"/>
      <x:c r="O158" s="37"/>
      <x:c r="P158" s="37"/>
      <x:c r="Q158" s="9"/>
      <x:c r="R158" s="9"/>
      <x:c r="S158" s="9"/>
      <x:c r="T158" s="9"/>
    </x:row>
    <x:row r="159" ht="21" customHeight="1">
      <x:c r="A159" s="34"/>
      <x:c r="B159" s="34"/>
      <x:c r="C159" s="9"/>
      <x:c r="D159" s="35"/>
      <x:c r="E159" s="36"/>
      <x:c r="F159" s="36"/>
      <x:c r="G159" s="36"/>
      <x:c r="H159" s="36"/>
      <x:c r="I159" s="9"/>
      <x:c r="J159" s="9" t="str">
        <x:v>NET</x:v>
      </x:c>
      <x:c r="K159" s="9"/>
      <x:c r="L159" s="37"/>
      <x:c r="M159" s="37"/>
      <x:c r="N159" s="37"/>
      <x:c r="O159" s="37"/>
      <x:c r="P159" s="37"/>
      <x:c r="Q159" s="9"/>
      <x:c r="R159" s="9"/>
      <x:c r="S159" s="9"/>
      <x:c r="T159" s="9"/>
    </x:row>
    <x:row r="160" ht="21" customHeight="1">
      <x:c r="A160" s="34"/>
      <x:c r="B160" s="34"/>
      <x:c r="C160" s="9"/>
      <x:c r="D160" s="35"/>
      <x:c r="E160" s="36"/>
      <x:c r="F160" s="36"/>
      <x:c r="G160" s="36"/>
      <x:c r="H160" s="36"/>
      <x:c r="I160" s="9"/>
      <x:c r="J160" s="9" t="str">
        <x:v>NET</x:v>
      </x:c>
      <x:c r="K160" s="9"/>
      <x:c r="L160" s="37"/>
      <x:c r="M160" s="37"/>
      <x:c r="N160" s="37"/>
      <x:c r="O160" s="37"/>
      <x:c r="P160" s="37"/>
      <x:c r="Q160" s="9"/>
      <x:c r="R160" s="9"/>
      <x:c r="S160" s="9"/>
      <x:c r="T160" s="9"/>
    </x:row>
    <x:row r="161" ht="21" customHeight="1">
      <x:c r="A161" s="34"/>
      <x:c r="B161" s="34"/>
      <x:c r="C161" s="9"/>
      <x:c r="D161" s="35"/>
      <x:c r="E161" s="36"/>
      <x:c r="F161" s="36"/>
      <x:c r="G161" s="36"/>
      <x:c r="H161" s="36"/>
      <x:c r="I161" s="9"/>
      <x:c r="J161" s="9" t="str">
        <x:v>NET</x:v>
      </x:c>
      <x:c r="K161" s="9"/>
      <x:c r="L161" s="37"/>
      <x:c r="M161" s="37"/>
      <x:c r="N161" s="37"/>
      <x:c r="O161" s="37"/>
      <x:c r="P161" s="37"/>
      <x:c r="Q161" s="9"/>
      <x:c r="R161" s="9"/>
      <x:c r="S161" s="9"/>
      <x:c r="T161" s="9"/>
    </x:row>
    <x:row r="162" ht="21" customHeight="1">
      <x:c r="A162" s="34"/>
      <x:c r="B162" s="34"/>
      <x:c r="C162" s="9"/>
      <x:c r="D162" s="35"/>
      <x:c r="E162" s="36"/>
      <x:c r="F162" s="36"/>
      <x:c r="G162" s="36"/>
      <x:c r="H162" s="36"/>
      <x:c r="I162" s="9"/>
      <x:c r="J162" s="9" t="str">
        <x:v>NET</x:v>
      </x:c>
      <x:c r="K162" s="9"/>
      <x:c r="L162" s="37"/>
      <x:c r="M162" s="37"/>
      <x:c r="N162" s="37"/>
      <x:c r="O162" s="37"/>
      <x:c r="P162" s="37"/>
      <x:c r="Q162" s="9"/>
      <x:c r="R162" s="9"/>
      <x:c r="S162" s="9"/>
      <x:c r="T162" s="9"/>
    </x:row>
    <x:row r="163" ht="21" customHeight="1">
      <x:c r="A163" s="34"/>
      <x:c r="B163" s="34"/>
      <x:c r="C163" s="9"/>
      <x:c r="D163" s="35"/>
      <x:c r="E163" s="36"/>
      <x:c r="F163" s="36"/>
      <x:c r="G163" s="36"/>
      <x:c r="H163" s="36"/>
      <x:c r="I163" s="9"/>
      <x:c r="J163" s="9" t="str">
        <x:v>NET</x:v>
      </x:c>
      <x:c r="K163" s="9"/>
      <x:c r="L163" s="37"/>
      <x:c r="M163" s="37"/>
      <x:c r="N163" s="37"/>
      <x:c r="O163" s="37"/>
      <x:c r="P163" s="37"/>
      <x:c r="Q163" s="9"/>
      <x:c r="R163" s="9"/>
      <x:c r="S163" s="9"/>
      <x:c r="T163" s="9"/>
    </x:row>
    <x:row r="164" ht="21" customHeight="1">
      <x:c r="A164" s="34"/>
      <x:c r="B164" s="34"/>
      <x:c r="C164" s="9"/>
      <x:c r="D164" s="35"/>
      <x:c r="E164" s="36"/>
      <x:c r="F164" s="36"/>
      <x:c r="G164" s="36"/>
      <x:c r="H164" s="36"/>
      <x:c r="I164" s="9"/>
      <x:c r="J164" s="9" t="str">
        <x:v>NET</x:v>
      </x:c>
      <x:c r="K164" s="9"/>
      <x:c r="L164" s="37"/>
      <x:c r="M164" s="37"/>
      <x:c r="N164" s="37"/>
      <x:c r="O164" s="37"/>
      <x:c r="P164" s="37"/>
      <x:c r="Q164" s="9"/>
      <x:c r="R164" s="9"/>
      <x:c r="S164" s="9"/>
      <x:c r="T164" s="9"/>
    </x:row>
    <x:row r="165" ht="21" customHeight="1">
      <x:c r="A165" s="34"/>
      <x:c r="B165" s="34"/>
      <x:c r="C165" s="9"/>
      <x:c r="D165" s="35"/>
      <x:c r="E165" s="36"/>
      <x:c r="F165" s="36"/>
      <x:c r="G165" s="36"/>
      <x:c r="H165" s="36"/>
      <x:c r="I165" s="9"/>
      <x:c r="J165" s="9" t="str">
        <x:v>NET</x:v>
      </x:c>
      <x:c r="K165" s="9"/>
      <x:c r="L165" s="37"/>
      <x:c r="M165" s="37"/>
      <x:c r="N165" s="37"/>
      <x:c r="O165" s="37"/>
      <x:c r="P165" s="37"/>
      <x:c r="Q165" s="9"/>
      <x:c r="R165" s="9"/>
      <x:c r="S165" s="9"/>
      <x:c r="T165" s="9"/>
    </x:row>
    <x:row r="166" ht="21" customHeight="1">
      <x:c r="A166" s="34"/>
      <x:c r="B166" s="34"/>
      <x:c r="C166" s="9"/>
      <x:c r="D166" s="35"/>
      <x:c r="E166" s="36"/>
      <x:c r="F166" s="36"/>
      <x:c r="G166" s="36"/>
      <x:c r="H166" s="36"/>
      <x:c r="I166" s="9"/>
      <x:c r="J166" s="9" t="str">
        <x:v>NET</x:v>
      </x:c>
      <x:c r="K166" s="9"/>
      <x:c r="L166" s="37"/>
      <x:c r="M166" s="37"/>
      <x:c r="N166" s="37"/>
      <x:c r="O166" s="37"/>
      <x:c r="P166" s="37"/>
      <x:c r="Q166" s="9"/>
      <x:c r="R166" s="9"/>
      <x:c r="S166" s="9"/>
      <x:c r="T166" s="9"/>
    </x:row>
    <x:row r="167" ht="21" customHeight="1">
      <x:c r="A167" s="34"/>
      <x:c r="B167" s="34"/>
      <x:c r="C167" s="9"/>
      <x:c r="D167" s="35"/>
      <x:c r="E167" s="36"/>
      <x:c r="F167" s="36"/>
      <x:c r="G167" s="36"/>
      <x:c r="H167" s="36"/>
      <x:c r="I167" s="9"/>
      <x:c r="J167" s="9" t="str">
        <x:v>NET</x:v>
      </x:c>
      <x:c r="K167" s="9"/>
      <x:c r="L167" s="37"/>
      <x:c r="M167" s="37"/>
      <x:c r="N167" s="37"/>
      <x:c r="O167" s="37"/>
      <x:c r="P167" s="37"/>
      <x:c r="Q167" s="9"/>
      <x:c r="R167" s="9"/>
      <x:c r="S167" s="9"/>
      <x:c r="T167" s="9"/>
    </x:row>
    <x:row r="168" ht="21" customHeight="1">
      <x:c r="A168" s="34"/>
      <x:c r="B168" s="34"/>
      <x:c r="C168" s="9"/>
      <x:c r="D168" s="35"/>
      <x:c r="E168" s="36"/>
      <x:c r="F168" s="36"/>
      <x:c r="G168" s="36"/>
      <x:c r="H168" s="36"/>
      <x:c r="I168" s="9"/>
      <x:c r="J168" s="9" t="str">
        <x:v>NET</x:v>
      </x:c>
      <x:c r="K168" s="9"/>
      <x:c r="L168" s="37"/>
      <x:c r="M168" s="37"/>
      <x:c r="N168" s="37"/>
      <x:c r="O168" s="37"/>
      <x:c r="P168" s="37"/>
      <x:c r="Q168" s="9"/>
      <x:c r="R168" s="9"/>
      <x:c r="S168" s="9"/>
      <x:c r="T168" s="9"/>
    </x:row>
    <x:row r="169" ht="21" customHeight="1">
      <x:c r="A169" s="34"/>
      <x:c r="B169" s="34"/>
      <x:c r="C169" s="9"/>
      <x:c r="D169" s="35"/>
      <x:c r="E169" s="36"/>
      <x:c r="F169" s="36"/>
      <x:c r="G169" s="36"/>
      <x:c r="H169" s="36"/>
      <x:c r="I169" s="9"/>
      <x:c r="J169" s="9" t="str">
        <x:v>NET</x:v>
      </x:c>
      <x:c r="K169" s="9"/>
      <x:c r="L169" s="37"/>
      <x:c r="M169" s="37"/>
      <x:c r="N169" s="37"/>
      <x:c r="O169" s="37"/>
      <x:c r="P169" s="37"/>
      <x:c r="Q169" s="9"/>
      <x:c r="R169" s="9"/>
      <x:c r="S169" s="9"/>
      <x:c r="T169" s="9"/>
    </x:row>
    <x:row r="170" ht="21" customHeight="1">
      <x:c r="A170" s="34"/>
      <x:c r="B170" s="34"/>
      <x:c r="C170" s="9"/>
      <x:c r="D170" s="35"/>
      <x:c r="E170" s="36"/>
      <x:c r="F170" s="36"/>
      <x:c r="G170" s="36"/>
      <x:c r="H170" s="36"/>
      <x:c r="I170" s="9"/>
      <x:c r="J170" s="9" t="str">
        <x:v>NET</x:v>
      </x:c>
      <x:c r="K170" s="9"/>
      <x:c r="L170" s="37"/>
      <x:c r="M170" s="37"/>
      <x:c r="N170" s="37"/>
      <x:c r="O170" s="37"/>
      <x:c r="P170" s="37"/>
      <x:c r="Q170" s="9"/>
      <x:c r="R170" s="9"/>
      <x:c r="S170" s="9"/>
      <x:c r="T170" s="9"/>
    </x:row>
    <x:row r="171" ht="21" customHeight="1">
      <x:c r="A171" s="34"/>
      <x:c r="B171" s="34"/>
      <x:c r="C171" s="9"/>
      <x:c r="D171" s="35"/>
      <x:c r="E171" s="36"/>
      <x:c r="F171" s="36"/>
      <x:c r="G171" s="36"/>
      <x:c r="H171" s="36"/>
      <x:c r="I171" s="9"/>
      <x:c r="J171" s="9" t="str">
        <x:v>NET</x:v>
      </x:c>
      <x:c r="K171" s="9"/>
      <x:c r="L171" s="37"/>
      <x:c r="M171" s="37"/>
      <x:c r="N171" s="37"/>
      <x:c r="O171" s="37"/>
      <x:c r="P171" s="37"/>
      <x:c r="Q171" s="9"/>
      <x:c r="R171" s="9"/>
      <x:c r="S171" s="9"/>
      <x:c r="T171" s="9"/>
    </x:row>
    <x:row r="172" ht="21" customHeight="1">
      <x:c r="A172" s="34"/>
      <x:c r="B172" s="34"/>
      <x:c r="C172" s="9"/>
      <x:c r="D172" s="35"/>
      <x:c r="E172" s="36"/>
      <x:c r="F172" s="36"/>
      <x:c r="G172" s="36"/>
      <x:c r="H172" s="36"/>
      <x:c r="I172" s="9"/>
      <x:c r="J172" s="9" t="str">
        <x:v>NET</x:v>
      </x:c>
      <x:c r="K172" s="9"/>
      <x:c r="L172" s="37"/>
      <x:c r="M172" s="37"/>
      <x:c r="N172" s="37"/>
      <x:c r="O172" s="37"/>
      <x:c r="P172" s="37"/>
      <x:c r="Q172" s="9"/>
      <x:c r="R172" s="9"/>
      <x:c r="S172" s="9"/>
      <x:c r="T172" s="9"/>
    </x:row>
    <x:row r="173" ht="21" customHeight="1">
      <x:c r="A173" s="34"/>
      <x:c r="B173" s="34"/>
      <x:c r="C173" s="9"/>
      <x:c r="D173" s="35"/>
      <x:c r="E173" s="36"/>
      <x:c r="F173" s="36"/>
      <x:c r="G173" s="36"/>
      <x:c r="H173" s="36"/>
      <x:c r="I173" s="9"/>
      <x:c r="J173" s="9" t="str">
        <x:v>NET</x:v>
      </x:c>
      <x:c r="K173" s="9"/>
      <x:c r="L173" s="37"/>
      <x:c r="M173" s="37"/>
      <x:c r="N173" s="37"/>
      <x:c r="O173" s="37"/>
      <x:c r="P173" s="37"/>
      <x:c r="Q173" s="9"/>
      <x:c r="R173" s="9"/>
      <x:c r="S173" s="9"/>
      <x:c r="T173" s="9"/>
    </x:row>
    <x:row r="174" ht="21" customHeight="1">
      <x:c r="A174" s="34"/>
      <x:c r="B174" s="34"/>
      <x:c r="C174" s="9"/>
      <x:c r="D174" s="35"/>
      <x:c r="E174" s="36"/>
      <x:c r="F174" s="36"/>
      <x:c r="G174" s="36"/>
      <x:c r="H174" s="36"/>
      <x:c r="I174" s="9"/>
      <x:c r="J174" s="9" t="str">
        <x:v>NET</x:v>
      </x:c>
      <x:c r="K174" s="9"/>
      <x:c r="L174" s="37"/>
      <x:c r="M174" s="37"/>
      <x:c r="N174" s="37"/>
      <x:c r="O174" s="37"/>
      <x:c r="P174" s="37"/>
      <x:c r="Q174" s="9"/>
      <x:c r="R174" s="9"/>
      <x:c r="S174" s="9"/>
      <x:c r="T174" s="9"/>
    </x:row>
    <x:row r="175" ht="21" customHeight="1">
      <x:c r="A175" s="34"/>
      <x:c r="B175" s="34"/>
      <x:c r="C175" s="9"/>
      <x:c r="D175" s="35"/>
      <x:c r="E175" s="36"/>
      <x:c r="F175" s="36"/>
      <x:c r="G175" s="36"/>
      <x:c r="H175" s="36"/>
      <x:c r="I175" s="9"/>
      <x:c r="J175" s="9" t="str">
        <x:v>NET</x:v>
      </x:c>
      <x:c r="K175" s="9"/>
      <x:c r="L175" s="37"/>
      <x:c r="M175" s="37"/>
      <x:c r="N175" s="37"/>
      <x:c r="O175" s="37"/>
      <x:c r="P175" s="37"/>
      <x:c r="Q175" s="9"/>
      <x:c r="R175" s="9"/>
      <x:c r="S175" s="9"/>
      <x:c r="T175" s="9"/>
    </x:row>
    <x:row r="176" ht="21" customHeight="1">
      <x:c r="A176" s="34"/>
      <x:c r="B176" s="34"/>
      <x:c r="C176" s="9"/>
      <x:c r="D176" s="35"/>
      <x:c r="E176" s="36"/>
      <x:c r="F176" s="36"/>
      <x:c r="G176" s="36"/>
      <x:c r="H176" s="36"/>
      <x:c r="I176" s="9"/>
      <x:c r="J176" s="9" t="str">
        <x:v>NET</x:v>
      </x:c>
      <x:c r="K176" s="9"/>
      <x:c r="L176" s="37"/>
      <x:c r="M176" s="37"/>
      <x:c r="N176" s="37"/>
      <x:c r="O176" s="37"/>
      <x:c r="P176" s="37"/>
      <x:c r="Q176" s="9"/>
      <x:c r="R176" s="9"/>
      <x:c r="S176" s="9"/>
      <x:c r="T176" s="9"/>
    </x:row>
    <x:row r="177" ht="21" customHeight="1">
      <x:c r="A177" s="34"/>
      <x:c r="B177" s="34"/>
      <x:c r="C177" s="9"/>
      <x:c r="D177" s="35"/>
      <x:c r="E177" s="36"/>
      <x:c r="F177" s="36"/>
      <x:c r="G177" s="36"/>
      <x:c r="H177" s="36"/>
      <x:c r="I177" s="9"/>
      <x:c r="J177" s="9" t="str">
        <x:v>NET</x:v>
      </x:c>
      <x:c r="K177" s="9"/>
      <x:c r="L177" s="37"/>
      <x:c r="M177" s="37"/>
      <x:c r="N177" s="37"/>
      <x:c r="O177" s="37"/>
      <x:c r="P177" s="37"/>
      <x:c r="Q177" s="9"/>
      <x:c r="R177" s="9"/>
      <x:c r="S177" s="9"/>
      <x:c r="T177" s="9"/>
    </x:row>
    <x:row r="178" ht="21" customHeight="1">
      <x:c r="A178" s="34"/>
      <x:c r="B178" s="34"/>
      <x:c r="C178" s="9"/>
      <x:c r="D178" s="35"/>
      <x:c r="E178" s="36"/>
      <x:c r="F178" s="36"/>
      <x:c r="G178" s="36"/>
      <x:c r="H178" s="36"/>
      <x:c r="I178" s="9"/>
      <x:c r="J178" s="9" t="str">
        <x:v>NET</x:v>
      </x:c>
      <x:c r="K178" s="9"/>
      <x:c r="L178" s="37"/>
      <x:c r="M178" s="37"/>
      <x:c r="N178" s="37"/>
      <x:c r="O178" s="37"/>
      <x:c r="P178" s="37"/>
      <x:c r="Q178" s="9"/>
      <x:c r="R178" s="9"/>
      <x:c r="S178" s="9"/>
      <x:c r="T178" s="9"/>
    </x:row>
    <x:row r="179" ht="21" customHeight="1">
      <x:c r="A179" s="34"/>
      <x:c r="B179" s="34"/>
      <x:c r="C179" s="9"/>
      <x:c r="D179" s="35"/>
      <x:c r="E179" s="36"/>
      <x:c r="F179" s="36"/>
      <x:c r="G179" s="36"/>
      <x:c r="H179" s="36"/>
      <x:c r="I179" s="9"/>
      <x:c r="J179" s="9" t="str">
        <x:v>NET</x:v>
      </x:c>
      <x:c r="K179" s="9"/>
      <x:c r="L179" s="37"/>
      <x:c r="M179" s="37"/>
      <x:c r="N179" s="37"/>
      <x:c r="O179" s="37"/>
      <x:c r="P179" s="37"/>
      <x:c r="Q179" s="9"/>
      <x:c r="R179" s="9"/>
      <x:c r="S179" s="9"/>
      <x:c r="T179" s="9"/>
    </x:row>
    <x:row r="180" ht="21" customHeight="1">
      <x:c r="A180" s="34"/>
      <x:c r="B180" s="34"/>
      <x:c r="C180" s="9"/>
      <x:c r="D180" s="35"/>
      <x:c r="E180" s="36"/>
      <x:c r="F180" s="36"/>
      <x:c r="G180" s="36"/>
      <x:c r="H180" s="36"/>
      <x:c r="I180" s="9"/>
      <x:c r="J180" s="9" t="str">
        <x:v>NET</x:v>
      </x:c>
      <x:c r="K180" s="9"/>
      <x:c r="L180" s="37"/>
      <x:c r="M180" s="37"/>
      <x:c r="N180" s="37"/>
      <x:c r="O180" s="37"/>
      <x:c r="P180" s="37"/>
      <x:c r="Q180" s="9"/>
      <x:c r="R180" s="9"/>
      <x:c r="S180" s="9"/>
      <x:c r="T180" s="9"/>
    </x:row>
    <x:row r="181" ht="21" customHeight="1">
      <x:c r="A181" s="34"/>
      <x:c r="B181" s="34"/>
      <x:c r="C181" s="9"/>
      <x:c r="D181" s="35"/>
      <x:c r="E181" s="36"/>
      <x:c r="F181" s="36"/>
      <x:c r="G181" s="36"/>
      <x:c r="H181" s="36"/>
      <x:c r="I181" s="9"/>
      <x:c r="J181" s="9" t="str">
        <x:v>NET</x:v>
      </x:c>
      <x:c r="K181" s="9"/>
      <x:c r="L181" s="37"/>
      <x:c r="M181" s="37"/>
      <x:c r="N181" s="37"/>
      <x:c r="O181" s="37"/>
      <x:c r="P181" s="37"/>
      <x:c r="Q181" s="9"/>
      <x:c r="R181" s="9"/>
      <x:c r="S181" s="9"/>
      <x:c r="T181" s="9"/>
    </x:row>
    <x:row r="182" ht="21" customHeight="1">
      <x:c r="A182" s="34"/>
      <x:c r="B182" s="34"/>
      <x:c r="C182" s="9"/>
      <x:c r="D182" s="35"/>
      <x:c r="E182" s="36"/>
      <x:c r="F182" s="36"/>
      <x:c r="G182" s="36"/>
      <x:c r="H182" s="36"/>
      <x:c r="I182" s="9"/>
      <x:c r="J182" s="9" t="str">
        <x:v>NET</x:v>
      </x:c>
      <x:c r="K182" s="9"/>
      <x:c r="L182" s="37"/>
      <x:c r="M182" s="37"/>
      <x:c r="N182" s="37"/>
      <x:c r="O182" s="37"/>
      <x:c r="P182" s="37"/>
      <x:c r="Q182" s="9"/>
      <x:c r="R182" s="9"/>
      <x:c r="S182" s="9"/>
      <x:c r="T182" s="9"/>
    </x:row>
    <x:row r="183" ht="21" customHeight="1">
      <x:c r="A183" s="34"/>
      <x:c r="B183" s="34"/>
      <x:c r="C183" s="9"/>
      <x:c r="D183" s="35"/>
      <x:c r="E183" s="36"/>
      <x:c r="F183" s="36"/>
      <x:c r="G183" s="36"/>
      <x:c r="H183" s="36"/>
      <x:c r="I183" s="9"/>
      <x:c r="J183" s="9" t="str">
        <x:v>NET</x:v>
      </x:c>
      <x:c r="K183" s="9"/>
      <x:c r="L183" s="37"/>
      <x:c r="M183" s="37"/>
      <x:c r="N183" s="37"/>
      <x:c r="O183" s="37"/>
      <x:c r="P183" s="37"/>
      <x:c r="Q183" s="9"/>
      <x:c r="R183" s="9"/>
      <x:c r="S183" s="9"/>
      <x:c r="T183" s="9"/>
    </x:row>
    <x:row r="184" ht="21" customHeight="1">
      <x:c r="A184" s="34"/>
      <x:c r="B184" s="34"/>
      <x:c r="C184" s="9"/>
      <x:c r="D184" s="35"/>
      <x:c r="E184" s="36"/>
      <x:c r="F184" s="36"/>
      <x:c r="G184" s="36"/>
      <x:c r="H184" s="36"/>
      <x:c r="I184" s="9"/>
      <x:c r="J184" s="9" t="str">
        <x:v>NET</x:v>
      </x:c>
      <x:c r="K184" s="9"/>
      <x:c r="L184" s="37"/>
      <x:c r="M184" s="37"/>
      <x:c r="N184" s="37"/>
      <x:c r="O184" s="37"/>
      <x:c r="P184" s="37"/>
      <x:c r="Q184" s="9"/>
      <x:c r="R184" s="9"/>
      <x:c r="S184" s="9"/>
      <x:c r="T184" s="9"/>
    </x:row>
    <x:row r="185" ht="21" customHeight="1">
      <x:c r="A185" s="34"/>
      <x:c r="B185" s="34"/>
      <x:c r="C185" s="9"/>
      <x:c r="D185" s="35"/>
      <x:c r="E185" s="36"/>
      <x:c r="F185" s="36"/>
      <x:c r="G185" s="36"/>
      <x:c r="H185" s="36"/>
      <x:c r="I185" s="9"/>
      <x:c r="J185" s="9" t="str">
        <x:v>NET</x:v>
      </x:c>
      <x:c r="K185" s="9"/>
      <x:c r="L185" s="37"/>
      <x:c r="M185" s="37"/>
      <x:c r="N185" s="37"/>
      <x:c r="O185" s="37"/>
      <x:c r="P185" s="37"/>
      <x:c r="Q185" s="9"/>
      <x:c r="R185" s="9"/>
      <x:c r="S185" s="9"/>
      <x:c r="T185" s="9"/>
    </x:row>
    <x:row r="186" ht="21" customHeight="1">
      <x:c r="A186" s="34"/>
      <x:c r="B186" s="34"/>
      <x:c r="C186" s="9"/>
      <x:c r="D186" s="35"/>
      <x:c r="E186" s="36"/>
      <x:c r="F186" s="36"/>
      <x:c r="G186" s="36"/>
      <x:c r="H186" s="36"/>
      <x:c r="I186" s="9"/>
      <x:c r="J186" s="9" t="str">
        <x:v>NET</x:v>
      </x:c>
      <x:c r="K186" s="9"/>
      <x:c r="L186" s="37"/>
      <x:c r="M186" s="37"/>
      <x:c r="N186" s="37"/>
      <x:c r="O186" s="37"/>
      <x:c r="P186" s="37"/>
      <x:c r="Q186" s="9"/>
      <x:c r="R186" s="9"/>
      <x:c r="S186" s="9"/>
      <x:c r="T186" s="9"/>
    </x:row>
    <x:row r="187" ht="21" customHeight="1">
      <x:c r="A187" s="34"/>
      <x:c r="B187" s="34"/>
      <x:c r="C187" s="9"/>
      <x:c r="D187" s="35"/>
      <x:c r="E187" s="36"/>
      <x:c r="F187" s="36"/>
      <x:c r="G187" s="36"/>
      <x:c r="H187" s="36"/>
      <x:c r="I187" s="9"/>
      <x:c r="J187" s="9" t="str">
        <x:v>NET</x:v>
      </x:c>
      <x:c r="K187" s="9"/>
      <x:c r="L187" s="37"/>
      <x:c r="M187" s="37"/>
      <x:c r="N187" s="37"/>
      <x:c r="O187" s="37"/>
      <x:c r="P187" s="37"/>
      <x:c r="Q187" s="9"/>
      <x:c r="R187" s="9"/>
      <x:c r="S187" s="9"/>
      <x:c r="T187" s="9"/>
    </x:row>
    <x:row r="188" ht="21" customHeight="1">
      <x:c r="A188" s="34"/>
      <x:c r="B188" s="34"/>
      <x:c r="C188" s="9"/>
      <x:c r="D188" s="35"/>
      <x:c r="E188" s="36"/>
      <x:c r="F188" s="36"/>
      <x:c r="G188" s="36"/>
      <x:c r="H188" s="36"/>
      <x:c r="I188" s="9"/>
      <x:c r="J188" s="9" t="str">
        <x:v>NET</x:v>
      </x:c>
      <x:c r="K188" s="9"/>
      <x:c r="L188" s="37"/>
      <x:c r="M188" s="37"/>
      <x:c r="N188" s="37"/>
      <x:c r="O188" s="37"/>
      <x:c r="P188" s="37"/>
      <x:c r="Q188" s="9"/>
      <x:c r="R188" s="9"/>
      <x:c r="S188" s="9"/>
      <x:c r="T188" s="9"/>
    </x:row>
    <x:row r="189" ht="21" customHeight="1">
      <x:c r="A189" s="34"/>
      <x:c r="B189" s="34"/>
      <x:c r="C189" s="9"/>
      <x:c r="D189" s="35"/>
      <x:c r="E189" s="36"/>
      <x:c r="F189" s="36"/>
      <x:c r="G189" s="36"/>
      <x:c r="H189" s="36"/>
      <x:c r="I189" s="9"/>
      <x:c r="J189" s="9" t="str">
        <x:v>NET</x:v>
      </x:c>
      <x:c r="K189" s="9"/>
      <x:c r="L189" s="37"/>
      <x:c r="M189" s="37"/>
      <x:c r="N189" s="37"/>
      <x:c r="O189" s="37"/>
      <x:c r="P189" s="37"/>
      <x:c r="Q189" s="9"/>
      <x:c r="R189" s="9"/>
      <x:c r="S189" s="9"/>
      <x:c r="T189" s="9"/>
    </x:row>
    <x:row r="190" ht="21" customHeight="1">
      <x:c r="A190" s="34"/>
      <x:c r="B190" s="34"/>
      <x:c r="C190" s="9"/>
      <x:c r="D190" s="35"/>
      <x:c r="E190" s="36"/>
      <x:c r="F190" s="36"/>
      <x:c r="G190" s="36"/>
      <x:c r="H190" s="36"/>
      <x:c r="I190" s="9"/>
      <x:c r="J190" s="9" t="str">
        <x:v>NET</x:v>
      </x:c>
      <x:c r="K190" s="9"/>
      <x:c r="L190" s="37"/>
      <x:c r="M190" s="37"/>
      <x:c r="N190" s="37"/>
      <x:c r="O190" s="37"/>
      <x:c r="P190" s="37"/>
      <x:c r="Q190" s="9"/>
      <x:c r="R190" s="9"/>
      <x:c r="S190" s="9"/>
      <x:c r="T190" s="9"/>
    </x:row>
    <x:row r="191" ht="21" customHeight="1">
      <x:c r="A191" s="34"/>
      <x:c r="B191" s="34"/>
      <x:c r="C191" s="9"/>
      <x:c r="D191" s="35"/>
      <x:c r="E191" s="36"/>
      <x:c r="F191" s="36"/>
      <x:c r="G191" s="36"/>
      <x:c r="H191" s="36"/>
      <x:c r="I191" s="9"/>
      <x:c r="J191" s="9" t="str">
        <x:v>NET</x:v>
      </x:c>
      <x:c r="K191" s="9"/>
      <x:c r="L191" s="37"/>
      <x:c r="M191" s="37"/>
      <x:c r="N191" s="37"/>
      <x:c r="O191" s="37"/>
      <x:c r="P191" s="37"/>
      <x:c r="Q191" s="9"/>
      <x:c r="R191" s="9"/>
      <x:c r="S191" s="9"/>
      <x:c r="T191" s="9"/>
    </x:row>
    <x:row r="192" ht="21" customHeight="1">
      <x:c r="A192" s="34"/>
      <x:c r="B192" s="34"/>
      <x:c r="C192" s="9"/>
      <x:c r="D192" s="35"/>
      <x:c r="E192" s="36"/>
      <x:c r="F192" s="36"/>
      <x:c r="G192" s="36"/>
      <x:c r="H192" s="36"/>
      <x:c r="I192" s="9"/>
      <x:c r="J192" s="9" t="str">
        <x:v>NET</x:v>
      </x:c>
      <x:c r="K192" s="9"/>
      <x:c r="L192" s="37"/>
      <x:c r="M192" s="37"/>
      <x:c r="N192" s="37"/>
      <x:c r="O192" s="37"/>
      <x:c r="P192" s="37"/>
      <x:c r="Q192" s="9"/>
      <x:c r="R192" s="9"/>
      <x:c r="S192" s="9"/>
      <x:c r="T192" s="9"/>
    </x:row>
    <x:row r="193" ht="21" customHeight="1">
      <x:c r="A193" s="34"/>
      <x:c r="B193" s="34"/>
      <x:c r="C193" s="9"/>
      <x:c r="D193" s="35"/>
      <x:c r="E193" s="36"/>
      <x:c r="F193" s="36"/>
      <x:c r="G193" s="36"/>
      <x:c r="H193" s="36"/>
      <x:c r="I193" s="9"/>
      <x:c r="J193" s="9" t="str">
        <x:v>NET</x:v>
      </x:c>
      <x:c r="K193" s="9"/>
      <x:c r="L193" s="37"/>
      <x:c r="M193" s="37"/>
      <x:c r="N193" s="37"/>
      <x:c r="O193" s="37"/>
      <x:c r="P193" s="37"/>
      <x:c r="Q193" s="9"/>
      <x:c r="R193" s="9"/>
      <x:c r="S193" s="9"/>
      <x:c r="T193" s="9"/>
    </x:row>
    <x:row r="194" ht="21" customHeight="1">
      <x:c r="A194" s="34"/>
      <x:c r="B194" s="34"/>
      <x:c r="C194" s="9"/>
      <x:c r="D194" s="35"/>
      <x:c r="E194" s="36"/>
      <x:c r="F194" s="36"/>
      <x:c r="G194" s="36"/>
      <x:c r="H194" s="36"/>
      <x:c r="I194" s="9"/>
      <x:c r="J194" s="9" t="str">
        <x:v>NET</x:v>
      </x:c>
      <x:c r="K194" s="9"/>
      <x:c r="L194" s="37"/>
      <x:c r="M194" s="37"/>
      <x:c r="N194" s="37"/>
      <x:c r="O194" s="37"/>
      <x:c r="P194" s="37"/>
      <x:c r="Q194" s="9"/>
      <x:c r="R194" s="9"/>
      <x:c r="S194" s="9"/>
      <x:c r="T194" s="9"/>
    </x:row>
    <x:row r="195" ht="21" customHeight="1">
      <x:c r="A195" s="34"/>
      <x:c r="B195" s="34"/>
      <x:c r="C195" s="9"/>
      <x:c r="D195" s="35"/>
      <x:c r="E195" s="36"/>
      <x:c r="F195" s="36"/>
      <x:c r="G195" s="36"/>
      <x:c r="H195" s="36"/>
      <x:c r="I195" s="9"/>
      <x:c r="J195" s="9" t="str">
        <x:v>NET</x:v>
      </x:c>
      <x:c r="K195" s="9"/>
      <x:c r="L195" s="37"/>
      <x:c r="M195" s="37"/>
      <x:c r="N195" s="37"/>
      <x:c r="O195" s="37"/>
      <x:c r="P195" s="37"/>
      <x:c r="Q195" s="9"/>
      <x:c r="R195" s="9"/>
      <x:c r="S195" s="9"/>
      <x:c r="T195" s="9"/>
    </x:row>
    <x:row r="196" ht="21" customHeight="1">
      <x:c r="A196" s="34"/>
      <x:c r="B196" s="34"/>
      <x:c r="C196" s="9"/>
      <x:c r="D196" s="35"/>
      <x:c r="E196" s="36"/>
      <x:c r="F196" s="36"/>
      <x:c r="G196" s="36"/>
      <x:c r="H196" s="36"/>
      <x:c r="I196" s="9"/>
      <x:c r="J196" s="9" t="str">
        <x:v>NET</x:v>
      </x:c>
      <x:c r="K196" s="9"/>
      <x:c r="L196" s="37"/>
      <x:c r="M196" s="37"/>
      <x:c r="N196" s="37"/>
      <x:c r="O196" s="37"/>
      <x:c r="P196" s="37"/>
      <x:c r="Q196" s="9"/>
      <x:c r="R196" s="9"/>
      <x:c r="S196" s="9"/>
      <x:c r="T196" s="9"/>
    </x:row>
    <x:row r="197" ht="21" customHeight="1">
      <x:c r="A197" s="34"/>
      <x:c r="B197" s="34"/>
      <x:c r="C197" s="9"/>
      <x:c r="D197" s="35"/>
      <x:c r="E197" s="36"/>
      <x:c r="F197" s="36"/>
      <x:c r="G197" s="36"/>
      <x:c r="H197" s="36"/>
      <x:c r="I197" s="9"/>
      <x:c r="J197" s="9" t="str">
        <x:v>NET</x:v>
      </x:c>
      <x:c r="K197" s="9"/>
      <x:c r="L197" s="37"/>
      <x:c r="M197" s="37"/>
      <x:c r="N197" s="37"/>
      <x:c r="O197" s="37"/>
      <x:c r="P197" s="37"/>
      <x:c r="Q197" s="9"/>
      <x:c r="R197" s="9"/>
      <x:c r="S197" s="9"/>
      <x:c r="T197" s="9"/>
    </x:row>
    <x:row r="198" ht="21" customHeight="1">
      <x:c r="A198" s="34"/>
      <x:c r="B198" s="34"/>
      <x:c r="C198" s="9"/>
      <x:c r="D198" s="35"/>
      <x:c r="E198" s="36"/>
      <x:c r="F198" s="36"/>
      <x:c r="G198" s="36"/>
      <x:c r="H198" s="36"/>
      <x:c r="I198" s="9"/>
      <x:c r="J198" s="9" t="str">
        <x:v>NET</x:v>
      </x:c>
      <x:c r="K198" s="9"/>
      <x:c r="L198" s="37"/>
      <x:c r="M198" s="37"/>
      <x:c r="N198" s="37"/>
      <x:c r="O198" s="37"/>
      <x:c r="P198" s="37"/>
      <x:c r="Q198" s="9"/>
      <x:c r="R198" s="9"/>
      <x:c r="S198" s="9"/>
      <x:c r="T198" s="9"/>
    </x:row>
    <x:row r="199" ht="21" customHeight="1">
      <x:c r="A199" s="34"/>
      <x:c r="B199" s="34"/>
      <x:c r="C199" s="9"/>
      <x:c r="D199" s="35"/>
      <x:c r="E199" s="36"/>
      <x:c r="F199" s="36"/>
      <x:c r="G199" s="36"/>
      <x:c r="H199" s="36"/>
      <x:c r="I199" s="9"/>
      <x:c r="J199" s="9" t="str">
        <x:v>NET</x:v>
      </x:c>
      <x:c r="K199" s="9"/>
      <x:c r="L199" s="37"/>
      <x:c r="M199" s="37"/>
      <x:c r="N199" s="37"/>
      <x:c r="O199" s="37"/>
      <x:c r="P199" s="37"/>
      <x:c r="Q199" s="9"/>
      <x:c r="R199" s="9"/>
      <x:c r="S199" s="9"/>
      <x:c r="T199" s="9"/>
    </x:row>
    <x:row r="200" ht="21" customHeight="1">
      <x:c r="A200" s="34"/>
      <x:c r="B200" s="34"/>
      <x:c r="C200" s="9"/>
      <x:c r="D200" s="35"/>
      <x:c r="E200" s="36"/>
      <x:c r="F200" s="36"/>
      <x:c r="G200" s="36"/>
      <x:c r="H200" s="36"/>
      <x:c r="I200" s="9"/>
      <x:c r="J200" s="9" t="str">
        <x:v>NET</x:v>
      </x:c>
      <x:c r="K200" s="9"/>
      <x:c r="L200" s="37"/>
      <x:c r="M200" s="37"/>
      <x:c r="N200" s="37"/>
      <x:c r="O200" s="37"/>
      <x:c r="P200" s="37"/>
      <x:c r="Q200" s="9"/>
      <x:c r="R200" s="9"/>
      <x:c r="S200" s="9"/>
      <x:c r="T200" s="9"/>
    </x:row>
    <x:row r="201" ht="21" customHeight="1">
      <x:c r="A201" s="34"/>
      <x:c r="B201" s="34"/>
      <x:c r="C201" s="9"/>
      <x:c r="D201" s="35"/>
      <x:c r="E201" s="36"/>
      <x:c r="F201" s="36"/>
      <x:c r="G201" s="36"/>
      <x:c r="H201" s="36"/>
      <x:c r="I201" s="9"/>
      <x:c r="J201" s="9" t="str">
        <x:v>NET</x:v>
      </x:c>
      <x:c r="K201" s="9"/>
      <x:c r="L201" s="37"/>
      <x:c r="M201" s="37"/>
      <x:c r="N201" s="37"/>
      <x:c r="O201" s="37"/>
      <x:c r="P201" s="37"/>
      <x:c r="Q201" s="9"/>
      <x:c r="R201" s="9"/>
      <x:c r="S201" s="9"/>
      <x:c r="T201" s="9"/>
    </x:row>
    <x:row r="202" ht="21" customHeight="1">
      <x:c r="A202" s="34"/>
      <x:c r="B202" s="34"/>
      <x:c r="C202" s="9"/>
      <x:c r="D202" s="35"/>
      <x:c r="E202" s="36"/>
      <x:c r="F202" s="36"/>
      <x:c r="G202" s="36"/>
      <x:c r="H202" s="36"/>
      <x:c r="I202" s="9"/>
      <x:c r="J202" s="9" t="str">
        <x:v>NET</x:v>
      </x:c>
      <x:c r="K202" s="9"/>
      <x:c r="L202" s="37"/>
      <x:c r="M202" s="37"/>
      <x:c r="N202" s="37"/>
      <x:c r="O202" s="37"/>
      <x:c r="P202" s="37"/>
      <x:c r="Q202" s="9"/>
      <x:c r="R202" s="9"/>
      <x:c r="S202" s="9"/>
      <x:c r="T202" s="9"/>
    </x:row>
    <x:row r="203" ht="21" customHeight="1">
      <x:c r="A203" s="34"/>
      <x:c r="B203" s="34"/>
      <x:c r="C203" s="9"/>
      <x:c r="D203" s="35"/>
      <x:c r="E203" s="36"/>
      <x:c r="F203" s="36"/>
      <x:c r="G203" s="36"/>
      <x:c r="H203" s="36"/>
      <x:c r="I203" s="9"/>
      <x:c r="J203" s="9" t="str">
        <x:v>NET</x:v>
      </x:c>
      <x:c r="K203" s="9"/>
      <x:c r="L203" s="37"/>
      <x:c r="M203" s="37"/>
      <x:c r="N203" s="37"/>
      <x:c r="O203" s="37"/>
      <x:c r="P203" s="37"/>
      <x:c r="Q203" s="9"/>
      <x:c r="R203" s="9"/>
      <x:c r="S203" s="9"/>
      <x:c r="T203" s="9"/>
    </x:row>
    <x:row r="204" ht="21" customHeight="1">
      <x:c r="A204" s="34"/>
      <x:c r="B204" s="34"/>
      <x:c r="C204" s="9"/>
      <x:c r="D204" s="35"/>
      <x:c r="E204" s="36"/>
      <x:c r="F204" s="36"/>
      <x:c r="G204" s="36"/>
      <x:c r="H204" s="36"/>
      <x:c r="I204" s="9"/>
      <x:c r="J204" s="9" t="str">
        <x:v>NET</x:v>
      </x:c>
      <x:c r="K204" s="9"/>
      <x:c r="L204" s="37"/>
      <x:c r="M204" s="37"/>
      <x:c r="N204" s="37"/>
      <x:c r="O204" s="37"/>
      <x:c r="P204" s="37"/>
      <x:c r="Q204" s="9"/>
      <x:c r="R204" s="9"/>
      <x:c r="S204" s="9"/>
      <x:c r="T204" s="9"/>
    </x:row>
    <x:row r="205" ht="21" customHeight="1">
      <x:c r="A205" s="34"/>
      <x:c r="B205" s="34"/>
      <x:c r="C205" s="9"/>
      <x:c r="D205" s="35"/>
      <x:c r="E205" s="36"/>
      <x:c r="F205" s="36"/>
      <x:c r="G205" s="36"/>
      <x:c r="H205" s="36"/>
      <x:c r="I205" s="9"/>
      <x:c r="J205" s="9" t="str">
        <x:v>NET</x:v>
      </x:c>
      <x:c r="K205" s="9"/>
      <x:c r="L205" s="37"/>
      <x:c r="M205" s="37"/>
      <x:c r="N205" s="37"/>
      <x:c r="O205" s="37"/>
      <x:c r="P205" s="37"/>
      <x:c r="Q205" s="9"/>
      <x:c r="R205" s="9"/>
      <x:c r="S205" s="9"/>
      <x:c r="T205" s="9"/>
    </x:row>
    <x:row r="206" ht="21" customHeight="1">
      <x:c r="A206" s="34"/>
      <x:c r="B206" s="34"/>
      <x:c r="C206" s="9"/>
      <x:c r="D206" s="35"/>
      <x:c r="E206" s="36"/>
      <x:c r="F206" s="36"/>
      <x:c r="G206" s="36"/>
      <x:c r="H206" s="36"/>
      <x:c r="I206" s="9"/>
      <x:c r="J206" s="9" t="str">
        <x:v>NET</x:v>
      </x:c>
      <x:c r="K206" s="9"/>
      <x:c r="L206" s="37"/>
      <x:c r="M206" s="37"/>
      <x:c r="N206" s="37"/>
      <x:c r="O206" s="37"/>
      <x:c r="P206" s="37"/>
      <x:c r="Q206" s="9"/>
      <x:c r="R206" s="9"/>
      <x:c r="S206" s="9"/>
      <x:c r="T206" s="9"/>
    </x:row>
    <x:row r="207" ht="21" customHeight="1">
      <x:c r="A207" s="34"/>
      <x:c r="B207" s="34"/>
      <x:c r="C207" s="9"/>
      <x:c r="D207" s="35"/>
      <x:c r="E207" s="36"/>
      <x:c r="F207" s="36"/>
      <x:c r="G207" s="36"/>
      <x:c r="H207" s="36"/>
      <x:c r="I207" s="9"/>
      <x:c r="J207" s="9" t="str">
        <x:v>NET</x:v>
      </x:c>
      <x:c r="K207" s="9"/>
      <x:c r="L207" s="37"/>
      <x:c r="M207" s="37"/>
      <x:c r="N207" s="37"/>
      <x:c r="O207" s="37"/>
      <x:c r="P207" s="37"/>
      <x:c r="Q207" s="9"/>
      <x:c r="R207" s="9"/>
      <x:c r="S207" s="9"/>
      <x:c r="T207" s="9"/>
    </x:row>
    <x:row r="208" ht="21" customHeight="1">
      <x:c r="A208" s="34"/>
      <x:c r="B208" s="34"/>
      <x:c r="C208" s="9"/>
      <x:c r="D208" s="35"/>
      <x:c r="E208" s="36"/>
      <x:c r="F208" s="36"/>
      <x:c r="G208" s="36"/>
      <x:c r="H208" s="36"/>
      <x:c r="I208" s="9"/>
      <x:c r="J208" s="9" t="str">
        <x:v>NET</x:v>
      </x:c>
      <x:c r="K208" s="9"/>
      <x:c r="L208" s="37"/>
      <x:c r="M208" s="37"/>
      <x:c r="N208" s="37"/>
      <x:c r="O208" s="37"/>
      <x:c r="P208" s="37"/>
      <x:c r="Q208" s="9"/>
      <x:c r="R208" s="9"/>
      <x:c r="S208" s="9"/>
      <x:c r="T208" s="9"/>
    </x:row>
  </x:sheetData>
  <x:dataValidations count="5">
    <x:dataValidation type="list" sqref="C9:C208">
      <x:formula1>"LONG,SHORT"</x:formula1>
    </x:dataValidation>
    <x:dataValidation type="list" sqref="I9:I208">
      <x:formula1>"OPEN,CLOSED,UNSUPPORTED"</x:formula1>
    </x:dataValidation>
    <x:dataValidation type="list" sqref="J9:J208">
      <x:formula1>"NET,GROSS"</x:formula1>
    </x:dataValidation>
    <x:dataValidation type="list" sqref="K9:K208">
      <x:formula1>"YES,NO"</x:formula1>
    </x:dataValidation>
    <x:dataValidation type="list" sqref="Q9:Q208">
      <x:formula1>"PRICE,ALL_IN"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d9c564dc99c4733"/>
  </x:tableParts>
</x:worksheet>
</file>

<file path=xl/worksheets/sheet4.xml><?xml version="1.0" encoding="utf-8"?>
<x:worksheet xmlns:x="http://schemas.openxmlformats.org/spreadsheetml/2006/main">
  <x:sheetPr>
    <x:tabColor rgb="FF8DA6BE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4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55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4" t="str">
        <x:v>Wyjścia: jeden wiersz na zamknięcie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6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1" customHeight="1">
      <x:c r="A4" s="25" t="str">
        <x:v>Żółte komórki służą do wpisów. Szare zawierają formuły. Kody wyjaśniono w Readme.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1" customHeight="1">
      <x:c r="A5" s="25" t="str">
        <x:v>Pojemność: 200 pozycji i 600 wyjść. Nie dodawaj wierszy poza przygotowanym zakresem.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1" customHeight="1">
      <x:c r="A6" s="25" t="str">
        <x:v>Daty to wartości liczbowe w jednej strefie. UTC usuwa niejednoznaczność przy zmianach czasu.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1" customHeight="1">
      <x:c r="A7" s="25" t="str">
        <x:v>ID: tekst zaczynający się od A–Z, do 64 znaków; bez *, ?, ~, =, &lt; i &gt;. Przykład: T-001.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46" customHeight="1">
      <x:c r="A8" s="18" t="str">
        <x:v>ID wyjścia</x:v>
      </x:c>
      <x:c r="B8" s="28" t="str">
        <x:v>ID transakcji</x:v>
      </x:c>
      <x:c r="C8" s="28" t="str">
        <x:v>Czas zamknięcia</x:v>
      </x:c>
      <x:c r="D8" s="28" t="str">
        <x:v>Zamknięta ilość</x:v>
      </x:c>
      <x:c r="E8" s="28" t="str">
        <x:v>Cena wyjścia (opcjonalna)</x:v>
      </x:c>
      <x:c r="F8" s="28" t="str">
        <x:v>P&amp;L brutto</x:v>
      </x:c>
      <x:c r="G8" s="28" t="str">
        <x:v>Stan zapisu</x:v>
      </x:c>
      <x:c r="H8" s="19" t="str">
        <x:v>Co sprawdzić</x:v>
      </x:c>
      <x:c r="I8" s="18" t="str">
        <x:v>Użyta ilość</x:v>
      </x:c>
      <x:c r="J8" s="28" t="str">
        <x:v>Brutto podane</x:v>
      </x:c>
      <x:c r="K8" s="19" t="str">
        <x:v>Aktywny wiersz</x:v>
      </x:c>
    </x:row>
    <x:row r="9" ht="36" customHeight="1">
      <x:c r="A9" s="34"/>
      <x:c r="B9" s="34"/>
      <x:c r="C9" s="35"/>
      <x:c r="D9" s="36"/>
      <x:c r="E9" s="36"/>
      <x:c r="F9" s="37"/>
      <x:c r="G9" s="38" t="n">
        <x:f>IF(K9=0,0,IF(H9="",1,-1))</x:f>
        <x:v>0</x:v>
      </x:c>
      <x:c r="H9" s="33" t="str">
        <x:f>IF(K9=0,"",IF(A9="","Podaj ID wyjścia",IF(IF(IFERROR(OR(CODE(UPPER(LEFT(A9,1)))&lt;65,CODE(UPPER(LEFT(A9,1)))&gt;90),TRUE),TRUE,OR(NOT(ISTEXT(A9)),LEN(A9)&gt;64,LEN(A9)&lt;&gt;LEN(SUBSTITUTE(A9,"*","")),LEN(A9)&lt;&gt;LEN(SUBSTITUTE(A9,"?","")),LEN(A9)&lt;&gt;LEN(SUBSTITUTE(A9,"~","")),LEN(A9)&lt;&gt;LEN(SUBSTITUTE(A9,"=","")),LEN(A9)&lt;&gt;LEN(SUBSTITUTE(A9,"&lt;","")),LEN(A9)&lt;&gt;LEN(SUBSTITUTE(A9,"&gt;","")))),"ID: tekst zaczynający się od A–Z, do 64 znaków; bez *, ?, ~, =, &lt; i &gt;. Przykład: T-001.",IF(COUNTIFS('Exits'!$A$9:$A$608,A9)&lt;&gt;1,"ID wyjścia się powtarza",IF(B9="","Podaj ID nadrzędnej transakcji",IF(IF(IFERROR(OR(CODE(UPPER(LEFT(B9,1)))&lt;65,CODE(UPPER(LEFT(B9,1)))&gt;90),TRUE),TRUE,OR(NOT(ISTEXT(B9)),LEN(B9)&gt;64,LEN(B9)&lt;&gt;LEN(SUBSTITUTE(B9,"*","")),LEN(B9)&lt;&gt;LEN(SUBSTITUTE(B9,"?","")),LEN(B9)&lt;&gt;LEN(SUBSTITUTE(B9,"~","")),LEN(B9)&lt;&gt;LEN(SUBSTITUTE(B9,"=","")),LEN(B9)&lt;&gt;LEN(SUBSTITUTE(B9,"&lt;","")),LEN(B9)&lt;&gt;LEN(SUBSTITUTE(B9,"&gt;","")))),"ID: tekst zaczynający się od A–Z, do 64 znaków; bez *, ?, ~, =, &lt; i &gt;. Przykład: T-001.",IF(COUNTIFS('Trades'!$A$9:$A$208,B9)&lt;&gt;1,"ID musi pasować do jednego wiersza Trades",IF(NOT(ISNUMBER(C9)),"Podaj prawidłowy czas zamknięcia",IF(OR(C9&lt;1,C9&gt;2958465),"Podaj prawidłowy czas zamknięcia",IF(NOT(ISNUMBER(D9)),"Podaj dodatnią zamkniętą ilość",IF(OR(D9&lt;=0,D9&gt;1000000,ROUND(D9,8)&lt;&gt;D9),"Podaj dodatnią zamkniętą ilość",IF(NOT(ISNUMBER(INDEX('Trades'!$D$9:$D$208,MATCH(B9,'Trades'!$A$9:$A$208,0)))),"Podaj prawidłowy czas otwarcia",IF(C9&lt;INDEX('Trades'!$D$9:$D$208,MATCH(B9,'Trades'!$A$9:$A$208,0)),"Wyjście poprzedza otwarcie",IF(AND(E9&lt;&gt;"",OR(NOT(ISNUMBER(E9)),E9&lt;=0)),"Podaj dodatnią cenę lub pozostaw puste",IF(AND(F9&lt;&gt;"",NOT(ISNUMBER(F9))),"P&amp;L brutto musi być liczbą lub pozostać pusty",IF(AND(ISNUMBER(F9),OR(ABS(F9)&gt;1000000000,ROUND(F9,2)&lt;&gt;F9)),"Kwoty: do 2 miejsc po przecinku; wartość bezwzględna wpisu ≤ 1 000 000 000.",""))))))))))))))))</x:f>
      </x:c>
      <x:c r="I9" s="29" t="str">
        <x:f>IF(ISNUMBER(D9),ROUND(D9,8),"")</x:f>
      </x:c>
      <x:c r="J9" s="29" t="n">
        <x:f>IF(ISNUMBER(F9),1,0)</x:f>
        <x:v>0</x:v>
      </x:c>
      <x:c r="K9" s="29" t="n">
        <x:f>IF(COUNTA(A9:F9)=0,0,1)</x:f>
        <x:v>0</x:v>
      </x:c>
    </x:row>
    <x:row r="10" ht="36" customHeight="1">
      <x:c r="A10" s="34"/>
      <x:c r="B10" s="34"/>
      <x:c r="C10" s="35"/>
      <x:c r="D10" s="36"/>
      <x:c r="E10" s="36"/>
      <x:c r="F10" s="37"/>
      <x:c r="G10" s="38" t="n">
        <x:f>IF(K10=0,0,IF(H10="",1,-1))</x:f>
        <x:v>0</x:v>
      </x:c>
      <x:c r="H10" s="33" t="str">
        <x:f>IF(K10=0,"",IF(A10="","Podaj ID wyjścia",IF(IF(IFERROR(OR(CODE(UPPER(LEFT(A10,1)))&lt;65,CODE(UPPER(LEFT(A10,1)))&gt;90),TRUE),TRUE,OR(NOT(ISTEXT(A10)),LEN(A10)&gt;64,LEN(A10)&lt;&gt;LEN(SUBSTITUTE(A10,"*","")),LEN(A10)&lt;&gt;LEN(SUBSTITUTE(A10,"?","")),LEN(A10)&lt;&gt;LEN(SUBSTITUTE(A10,"~","")),LEN(A10)&lt;&gt;LEN(SUBSTITUTE(A10,"=","")),LEN(A10)&lt;&gt;LEN(SUBSTITUTE(A10,"&lt;","")),LEN(A10)&lt;&gt;LEN(SUBSTITUTE(A10,"&gt;","")))),"ID: tekst zaczynający się od A–Z, do 64 znaków; bez *, ?, ~, =, &lt; i &gt;. Przykład: T-001.",IF(COUNTIFS('Exits'!$A$9:$A$608,A10)&lt;&gt;1,"ID wyjścia się powtarza",IF(B10="","Podaj ID nadrzędnej transakcji",IF(IF(IFERROR(OR(CODE(UPPER(LEFT(B10,1)))&lt;65,CODE(UPPER(LEFT(B10,1)))&gt;90),TRUE),TRUE,OR(NOT(ISTEXT(B10)),LEN(B10)&gt;64,LEN(B10)&lt;&gt;LEN(SUBSTITUTE(B10,"*","")),LEN(B10)&lt;&gt;LEN(SUBSTITUTE(B10,"?","")),LEN(B10)&lt;&gt;LEN(SUBSTITUTE(B10,"~","")),LEN(B10)&lt;&gt;LEN(SUBSTITUTE(B10,"=","")),LEN(B10)&lt;&gt;LEN(SUBSTITUTE(B10,"&lt;","")),LEN(B10)&lt;&gt;LEN(SUBSTITUTE(B10,"&gt;","")))),"ID: tekst zaczynający się od A–Z, do 64 znaków; bez *, ?, ~, =, &lt; i &gt;. Przykład: T-001.",IF(COUNTIFS('Trades'!$A$9:$A$208,B10)&lt;&gt;1,"ID musi pasować do jednego wiersza Trades",IF(NOT(ISNUMBER(C10)),"Podaj prawidłowy czas zamknięcia",IF(OR(C10&lt;1,C10&gt;2958465),"Podaj prawidłowy czas zamknięcia",IF(NOT(ISNUMBER(D10)),"Podaj dodatnią zamkniętą ilość",IF(OR(D10&lt;=0,D10&gt;1000000,ROUND(D10,8)&lt;&gt;D10),"Podaj dodatnią zamkniętą ilość",IF(NOT(ISNUMBER(INDEX('Trades'!$D$9:$D$208,MATCH(B10,'Trades'!$A$9:$A$208,0)))),"Podaj prawidłowy czas otwarcia",IF(C10&lt;INDEX('Trades'!$D$9:$D$208,MATCH(B10,'Trades'!$A$9:$A$208,0)),"Wyjście poprzedza otwarcie",IF(AND(E10&lt;&gt;"",OR(NOT(ISNUMBER(E10)),E10&lt;=0)),"Podaj dodatnią cenę lub pozostaw puste",IF(AND(F10&lt;&gt;"",NOT(ISNUMBER(F10))),"P&amp;L brutto musi być liczbą lub pozostać pusty",IF(AND(ISNUMBER(F10),OR(ABS(F10)&gt;1000000000,ROUND(F10,2)&lt;&gt;F10)),"Kwoty: do 2 miejsc po przecinku; wartość bezwzględna wpisu ≤ 1 000 000 000.",""))))))))))))))))</x:f>
      </x:c>
      <x:c r="I10" s="29" t="str">
        <x:f>IF(ISNUMBER(D10),ROUND(D10,8),"")</x:f>
      </x:c>
      <x:c r="J10" s="29" t="n">
        <x:f>IF(ISNUMBER(F10),1,0)</x:f>
        <x:v>0</x:v>
      </x:c>
      <x:c r="K10" s="29" t="n">
        <x:f>IF(COUNTA(A10:F10)=0,0,1)</x:f>
        <x:v>0</x:v>
      </x:c>
    </x:row>
    <x:row r="11" ht="36" customHeight="1">
      <x:c r="A11" s="34"/>
      <x:c r="B11" s="34"/>
      <x:c r="C11" s="35"/>
      <x:c r="D11" s="36"/>
      <x:c r="E11" s="36"/>
      <x:c r="F11" s="37"/>
      <x:c r="G11" s="38" t="n">
        <x:f>IF(K11=0,0,IF(H11="",1,-1))</x:f>
        <x:v>0</x:v>
      </x:c>
      <x:c r="H11" s="33" t="str">
        <x:f>IF(K11=0,"",IF(A11="","Podaj ID wyjścia",IF(IF(IFERROR(OR(CODE(UPPER(LEFT(A11,1)))&lt;65,CODE(UPPER(LEFT(A11,1)))&gt;90),TRUE),TRUE,OR(NOT(ISTEXT(A11)),LEN(A11)&gt;64,LEN(A11)&lt;&gt;LEN(SUBSTITUTE(A11,"*","")),LEN(A11)&lt;&gt;LEN(SUBSTITUTE(A11,"?","")),LEN(A11)&lt;&gt;LEN(SUBSTITUTE(A11,"~","")),LEN(A11)&lt;&gt;LEN(SUBSTITUTE(A11,"=","")),LEN(A11)&lt;&gt;LEN(SUBSTITUTE(A11,"&lt;","")),LEN(A11)&lt;&gt;LEN(SUBSTITUTE(A11,"&gt;","")))),"ID: tekst zaczynający się od A–Z, do 64 znaków; bez *, ?, ~, =, &lt; i &gt;. Przykład: T-001.",IF(COUNTIFS('Exits'!$A$9:$A$608,A11)&lt;&gt;1,"ID wyjścia się powtarza",IF(B11="","Podaj ID nadrzędnej transakcji",IF(IF(IFERROR(OR(CODE(UPPER(LEFT(B11,1)))&lt;65,CODE(UPPER(LEFT(B11,1)))&gt;90),TRUE),TRUE,OR(NOT(ISTEXT(B11)),LEN(B11)&gt;64,LEN(B11)&lt;&gt;LEN(SUBSTITUTE(B11,"*","")),LEN(B11)&lt;&gt;LEN(SUBSTITUTE(B11,"?","")),LEN(B11)&lt;&gt;LEN(SUBSTITUTE(B11,"~","")),LEN(B11)&lt;&gt;LEN(SUBSTITUTE(B11,"=","")),LEN(B11)&lt;&gt;LEN(SUBSTITUTE(B11,"&lt;","")),LEN(B11)&lt;&gt;LEN(SUBSTITUTE(B11,"&gt;","")))),"ID: tekst zaczynający się od A–Z, do 64 znaków; bez *, ?, ~, =, &lt; i &gt;. Przykład: T-001.",IF(COUNTIFS('Trades'!$A$9:$A$208,B11)&lt;&gt;1,"ID musi pasować do jednego wiersza Trades",IF(NOT(ISNUMBER(C11)),"Podaj prawidłowy czas zamknięcia",IF(OR(C11&lt;1,C11&gt;2958465),"Podaj prawidłowy czas zamknięcia",IF(NOT(ISNUMBER(D11)),"Podaj dodatnią zamkniętą ilość",IF(OR(D11&lt;=0,D11&gt;1000000,ROUND(D11,8)&lt;&gt;D11),"Podaj dodatnią zamkniętą ilość",IF(NOT(ISNUMBER(INDEX('Trades'!$D$9:$D$208,MATCH(B11,'Trades'!$A$9:$A$208,0)))),"Podaj prawidłowy czas otwarcia",IF(C11&lt;INDEX('Trades'!$D$9:$D$208,MATCH(B11,'Trades'!$A$9:$A$208,0)),"Wyjście poprzedza otwarcie",IF(AND(E11&lt;&gt;"",OR(NOT(ISNUMBER(E11)),E11&lt;=0)),"Podaj dodatnią cenę lub pozostaw puste",IF(AND(F11&lt;&gt;"",NOT(ISNUMBER(F11))),"P&amp;L brutto musi być liczbą lub pozostać pusty",IF(AND(ISNUMBER(F11),OR(ABS(F11)&gt;1000000000,ROUND(F11,2)&lt;&gt;F11)),"Kwoty: do 2 miejsc po przecinku; wartość bezwzględna wpisu ≤ 1 000 000 000.",""))))))))))))))))</x:f>
      </x:c>
      <x:c r="I11" s="29" t="str">
        <x:f>IF(ISNUMBER(D11),ROUND(D11,8),"")</x:f>
      </x:c>
      <x:c r="J11" s="29" t="n">
        <x:f>IF(ISNUMBER(F11),1,0)</x:f>
        <x:v>0</x:v>
      </x:c>
      <x:c r="K11" s="29" t="n">
        <x:f>IF(COUNTA(A11:F11)=0,0,1)</x:f>
        <x:v>0</x:v>
      </x:c>
    </x:row>
    <x:row r="12" ht="36" customHeight="1">
      <x:c r="A12" s="34"/>
      <x:c r="B12" s="34"/>
      <x:c r="C12" s="35"/>
      <x:c r="D12" s="36"/>
      <x:c r="E12" s="36"/>
      <x:c r="F12" s="37"/>
      <x:c r="G12" s="38" t="n">
        <x:f>IF(K12=0,0,IF(H12="",1,-1))</x:f>
        <x:v>0</x:v>
      </x:c>
      <x:c r="H12" s="33" t="str">
        <x:f>IF(K12=0,"",IF(A12="","Podaj ID wyjścia",IF(IF(IFERROR(OR(CODE(UPPER(LEFT(A12,1)))&lt;65,CODE(UPPER(LEFT(A12,1)))&gt;90),TRUE),TRUE,OR(NOT(ISTEXT(A12)),LEN(A12)&gt;64,LEN(A12)&lt;&gt;LEN(SUBSTITUTE(A12,"*","")),LEN(A12)&lt;&gt;LEN(SUBSTITUTE(A12,"?","")),LEN(A12)&lt;&gt;LEN(SUBSTITUTE(A12,"~","")),LEN(A12)&lt;&gt;LEN(SUBSTITUTE(A12,"=","")),LEN(A12)&lt;&gt;LEN(SUBSTITUTE(A12,"&lt;","")),LEN(A12)&lt;&gt;LEN(SUBSTITUTE(A12,"&gt;","")))),"ID: tekst zaczynający się od A–Z, do 64 znaków; bez *, ?, ~, =, &lt; i &gt;. Przykład: T-001.",IF(COUNTIFS('Exits'!$A$9:$A$608,A12)&lt;&gt;1,"ID wyjścia się powtarza",IF(B12="","Podaj ID nadrzędnej transakcji",IF(IF(IFERROR(OR(CODE(UPPER(LEFT(B12,1)))&lt;65,CODE(UPPER(LEFT(B12,1)))&gt;90),TRUE),TRUE,OR(NOT(ISTEXT(B12)),LEN(B12)&gt;64,LEN(B12)&lt;&gt;LEN(SUBSTITUTE(B12,"*","")),LEN(B12)&lt;&gt;LEN(SUBSTITUTE(B12,"?","")),LEN(B12)&lt;&gt;LEN(SUBSTITUTE(B12,"~","")),LEN(B12)&lt;&gt;LEN(SUBSTITUTE(B12,"=","")),LEN(B12)&lt;&gt;LEN(SUBSTITUTE(B12,"&lt;","")),LEN(B12)&lt;&gt;LEN(SUBSTITUTE(B12,"&gt;","")))),"ID: tekst zaczynający się od A–Z, do 64 znaków; bez *, ?, ~, =, &lt; i &gt;. Przykład: T-001.",IF(COUNTIFS('Trades'!$A$9:$A$208,B12)&lt;&gt;1,"ID musi pasować do jednego wiersza Trades",IF(NOT(ISNUMBER(C12)),"Podaj prawidłowy czas zamknięcia",IF(OR(C12&lt;1,C12&gt;2958465),"Podaj prawidłowy czas zamknięcia",IF(NOT(ISNUMBER(D12)),"Podaj dodatnią zamkniętą ilość",IF(OR(D12&lt;=0,D12&gt;1000000,ROUND(D12,8)&lt;&gt;D12),"Podaj dodatnią zamkniętą ilość",IF(NOT(ISNUMBER(INDEX('Trades'!$D$9:$D$208,MATCH(B12,'Trades'!$A$9:$A$208,0)))),"Podaj prawidłowy czas otwarcia",IF(C12&lt;INDEX('Trades'!$D$9:$D$208,MATCH(B12,'Trades'!$A$9:$A$208,0)),"Wyjście poprzedza otwarcie",IF(AND(E12&lt;&gt;"",OR(NOT(ISNUMBER(E12)),E12&lt;=0)),"Podaj dodatnią cenę lub pozostaw puste",IF(AND(F12&lt;&gt;"",NOT(ISNUMBER(F12))),"P&amp;L brutto musi być liczbą lub pozostać pusty",IF(AND(ISNUMBER(F12),OR(ABS(F12)&gt;1000000000,ROUND(F12,2)&lt;&gt;F12)),"Kwoty: do 2 miejsc po przecinku; wartość bezwzględna wpisu ≤ 1 000 000 000.",""))))))))))))))))</x:f>
      </x:c>
      <x:c r="I12" s="29" t="str">
        <x:f>IF(ISNUMBER(D12),ROUND(D12,8),"")</x:f>
      </x:c>
      <x:c r="J12" s="29" t="n">
        <x:f>IF(ISNUMBER(F12),1,0)</x:f>
        <x:v>0</x:v>
      </x:c>
      <x:c r="K12" s="29" t="n">
        <x:f>IF(COUNTA(A12:F12)=0,0,1)</x:f>
        <x:v>0</x:v>
      </x:c>
    </x:row>
    <x:row r="13" ht="36" customHeight="1">
      <x:c r="A13" s="34"/>
      <x:c r="B13" s="34"/>
      <x:c r="C13" s="35"/>
      <x:c r="D13" s="36"/>
      <x:c r="E13" s="36"/>
      <x:c r="F13" s="37"/>
      <x:c r="G13" s="38" t="n">
        <x:f>IF(K13=0,0,IF(H13="",1,-1))</x:f>
        <x:v>0</x:v>
      </x:c>
      <x:c r="H13" s="33" t="str">
        <x:f>IF(K13=0,"",IF(A13="","Podaj ID wyjścia",IF(IF(IFERROR(OR(CODE(UPPER(LEFT(A13,1)))&lt;65,CODE(UPPER(LEFT(A13,1)))&gt;90),TRUE),TRUE,OR(NOT(ISTEXT(A13)),LEN(A13)&gt;64,LEN(A13)&lt;&gt;LEN(SUBSTITUTE(A13,"*","")),LEN(A13)&lt;&gt;LEN(SUBSTITUTE(A13,"?","")),LEN(A13)&lt;&gt;LEN(SUBSTITUTE(A13,"~","")),LEN(A13)&lt;&gt;LEN(SUBSTITUTE(A13,"=","")),LEN(A13)&lt;&gt;LEN(SUBSTITUTE(A13,"&lt;","")),LEN(A13)&lt;&gt;LEN(SUBSTITUTE(A13,"&gt;","")))),"ID: tekst zaczynający się od A–Z, do 64 znaków; bez *, ?, ~, =, &lt; i &gt;. Przykład: T-001.",IF(COUNTIFS('Exits'!$A$9:$A$608,A13)&lt;&gt;1,"ID wyjścia się powtarza",IF(B13="","Podaj ID nadrzędnej transakcji",IF(IF(IFERROR(OR(CODE(UPPER(LEFT(B13,1)))&lt;65,CODE(UPPER(LEFT(B13,1)))&gt;90),TRUE),TRUE,OR(NOT(ISTEXT(B13)),LEN(B13)&gt;64,LEN(B13)&lt;&gt;LEN(SUBSTITUTE(B13,"*","")),LEN(B13)&lt;&gt;LEN(SUBSTITUTE(B13,"?","")),LEN(B13)&lt;&gt;LEN(SUBSTITUTE(B13,"~","")),LEN(B13)&lt;&gt;LEN(SUBSTITUTE(B13,"=","")),LEN(B13)&lt;&gt;LEN(SUBSTITUTE(B13,"&lt;","")),LEN(B13)&lt;&gt;LEN(SUBSTITUTE(B13,"&gt;","")))),"ID: tekst zaczynający się od A–Z, do 64 znaków; bez *, ?, ~, =, &lt; i &gt;. Przykład: T-001.",IF(COUNTIFS('Trades'!$A$9:$A$208,B13)&lt;&gt;1,"ID musi pasować do jednego wiersza Trades",IF(NOT(ISNUMBER(C13)),"Podaj prawidłowy czas zamknięcia",IF(OR(C13&lt;1,C13&gt;2958465),"Podaj prawidłowy czas zamknięcia",IF(NOT(ISNUMBER(D13)),"Podaj dodatnią zamkniętą ilość",IF(OR(D13&lt;=0,D13&gt;1000000,ROUND(D13,8)&lt;&gt;D13),"Podaj dodatnią zamkniętą ilość",IF(NOT(ISNUMBER(INDEX('Trades'!$D$9:$D$208,MATCH(B13,'Trades'!$A$9:$A$208,0)))),"Podaj prawidłowy czas otwarcia",IF(C13&lt;INDEX('Trades'!$D$9:$D$208,MATCH(B13,'Trades'!$A$9:$A$208,0)),"Wyjście poprzedza otwarcie",IF(AND(E13&lt;&gt;"",OR(NOT(ISNUMBER(E13)),E13&lt;=0)),"Podaj dodatnią cenę lub pozostaw puste",IF(AND(F13&lt;&gt;"",NOT(ISNUMBER(F13))),"P&amp;L brutto musi być liczbą lub pozostać pusty",IF(AND(ISNUMBER(F13),OR(ABS(F13)&gt;1000000000,ROUND(F13,2)&lt;&gt;F13)),"Kwoty: do 2 miejsc po przecinku; wartość bezwzględna wpisu ≤ 1 000 000 000.",""))))))))))))))))</x:f>
      </x:c>
      <x:c r="I13" s="29" t="str">
        <x:f>IF(ISNUMBER(D13),ROUND(D13,8),"")</x:f>
      </x:c>
      <x:c r="J13" s="29" t="n">
        <x:f>IF(ISNUMBER(F13),1,0)</x:f>
        <x:v>0</x:v>
      </x:c>
      <x:c r="K13" s="29" t="n">
        <x:f>IF(COUNTA(A13:F13)=0,0,1)</x:f>
        <x:v>0</x:v>
      </x:c>
    </x:row>
    <x:row r="14" ht="36" customHeight="1">
      <x:c r="A14" s="34"/>
      <x:c r="B14" s="34"/>
      <x:c r="C14" s="35"/>
      <x:c r="D14" s="36"/>
      <x:c r="E14" s="36"/>
      <x:c r="F14" s="37"/>
      <x:c r="G14" s="38" t="n">
        <x:f>IF(K14=0,0,IF(H14="",1,-1))</x:f>
        <x:v>0</x:v>
      </x:c>
      <x:c r="H14" s="33" t="str">
        <x:f>IF(K14=0,"",IF(A14="","Podaj ID wyjścia",IF(IF(IFERROR(OR(CODE(UPPER(LEFT(A14,1)))&lt;65,CODE(UPPER(LEFT(A14,1)))&gt;90),TRUE),TRUE,OR(NOT(ISTEXT(A14)),LEN(A14)&gt;64,LEN(A14)&lt;&gt;LEN(SUBSTITUTE(A14,"*","")),LEN(A14)&lt;&gt;LEN(SUBSTITUTE(A14,"?","")),LEN(A14)&lt;&gt;LEN(SUBSTITUTE(A14,"~","")),LEN(A14)&lt;&gt;LEN(SUBSTITUTE(A14,"=","")),LEN(A14)&lt;&gt;LEN(SUBSTITUTE(A14,"&lt;","")),LEN(A14)&lt;&gt;LEN(SUBSTITUTE(A14,"&gt;","")))),"ID: tekst zaczynający się od A–Z, do 64 znaków; bez *, ?, ~, =, &lt; i &gt;. Przykład: T-001.",IF(COUNTIFS('Exits'!$A$9:$A$608,A14)&lt;&gt;1,"ID wyjścia się powtarza",IF(B14="","Podaj ID nadrzędnej transakcji",IF(IF(IFERROR(OR(CODE(UPPER(LEFT(B14,1)))&lt;65,CODE(UPPER(LEFT(B14,1)))&gt;90),TRUE),TRUE,OR(NOT(ISTEXT(B14)),LEN(B14)&gt;64,LEN(B14)&lt;&gt;LEN(SUBSTITUTE(B14,"*","")),LEN(B14)&lt;&gt;LEN(SUBSTITUTE(B14,"?","")),LEN(B14)&lt;&gt;LEN(SUBSTITUTE(B14,"~","")),LEN(B14)&lt;&gt;LEN(SUBSTITUTE(B14,"=","")),LEN(B14)&lt;&gt;LEN(SUBSTITUTE(B14,"&lt;","")),LEN(B14)&lt;&gt;LEN(SUBSTITUTE(B14,"&gt;","")))),"ID: tekst zaczynający się od A–Z, do 64 znaków; bez *, ?, ~, =, &lt; i &gt;. Przykład: T-001.",IF(COUNTIFS('Trades'!$A$9:$A$208,B14)&lt;&gt;1,"ID musi pasować do jednego wiersza Trades",IF(NOT(ISNUMBER(C14)),"Podaj prawidłowy czas zamknięcia",IF(OR(C14&lt;1,C14&gt;2958465),"Podaj prawidłowy czas zamknięcia",IF(NOT(ISNUMBER(D14)),"Podaj dodatnią zamkniętą ilość",IF(OR(D14&lt;=0,D14&gt;1000000,ROUND(D14,8)&lt;&gt;D14),"Podaj dodatnią zamkniętą ilość",IF(NOT(ISNUMBER(INDEX('Trades'!$D$9:$D$208,MATCH(B14,'Trades'!$A$9:$A$208,0)))),"Podaj prawidłowy czas otwarcia",IF(C14&lt;INDEX('Trades'!$D$9:$D$208,MATCH(B14,'Trades'!$A$9:$A$208,0)),"Wyjście poprzedza otwarcie",IF(AND(E14&lt;&gt;"",OR(NOT(ISNUMBER(E14)),E14&lt;=0)),"Podaj dodatnią cenę lub pozostaw puste",IF(AND(F14&lt;&gt;"",NOT(ISNUMBER(F14))),"P&amp;L brutto musi być liczbą lub pozostać pusty",IF(AND(ISNUMBER(F14),OR(ABS(F14)&gt;1000000000,ROUND(F14,2)&lt;&gt;F14)),"Kwoty: do 2 miejsc po przecinku; wartość bezwzględna wpisu ≤ 1 000 000 000.",""))))))))))))))))</x:f>
      </x:c>
      <x:c r="I14" s="29" t="str">
        <x:f>IF(ISNUMBER(D14),ROUND(D14,8),"")</x:f>
      </x:c>
      <x:c r="J14" s="29" t="n">
        <x:f>IF(ISNUMBER(F14),1,0)</x:f>
        <x:v>0</x:v>
      </x:c>
      <x:c r="K14" s="29" t="n">
        <x:f>IF(COUNTA(A14:F14)=0,0,1)</x:f>
        <x:v>0</x:v>
      </x:c>
    </x:row>
    <x:row r="15" ht="36" customHeight="1">
      <x:c r="A15" s="34"/>
      <x:c r="B15" s="34"/>
      <x:c r="C15" s="35"/>
      <x:c r="D15" s="36"/>
      <x:c r="E15" s="36"/>
      <x:c r="F15" s="37"/>
      <x:c r="G15" s="38" t="n">
        <x:f>IF(K15=0,0,IF(H15="",1,-1))</x:f>
        <x:v>0</x:v>
      </x:c>
      <x:c r="H15" s="33" t="str">
        <x:f>IF(K15=0,"",IF(A15="","Podaj ID wyjścia",IF(IF(IFERROR(OR(CODE(UPPER(LEFT(A15,1)))&lt;65,CODE(UPPER(LEFT(A15,1)))&gt;90),TRUE),TRUE,OR(NOT(ISTEXT(A15)),LEN(A15)&gt;64,LEN(A15)&lt;&gt;LEN(SUBSTITUTE(A15,"*","")),LEN(A15)&lt;&gt;LEN(SUBSTITUTE(A15,"?","")),LEN(A15)&lt;&gt;LEN(SUBSTITUTE(A15,"~","")),LEN(A15)&lt;&gt;LEN(SUBSTITUTE(A15,"=","")),LEN(A15)&lt;&gt;LEN(SUBSTITUTE(A15,"&lt;","")),LEN(A15)&lt;&gt;LEN(SUBSTITUTE(A15,"&gt;","")))),"ID: tekst zaczynający się od A–Z, do 64 znaków; bez *, ?, ~, =, &lt; i &gt;. Przykład: T-001.",IF(COUNTIFS('Exits'!$A$9:$A$608,A15)&lt;&gt;1,"ID wyjścia się powtarza",IF(B15="","Podaj ID nadrzędnej transakcji",IF(IF(IFERROR(OR(CODE(UPPER(LEFT(B15,1)))&lt;65,CODE(UPPER(LEFT(B15,1)))&gt;90),TRUE),TRUE,OR(NOT(ISTEXT(B15)),LEN(B15)&gt;64,LEN(B15)&lt;&gt;LEN(SUBSTITUTE(B15,"*","")),LEN(B15)&lt;&gt;LEN(SUBSTITUTE(B15,"?","")),LEN(B15)&lt;&gt;LEN(SUBSTITUTE(B15,"~","")),LEN(B15)&lt;&gt;LEN(SUBSTITUTE(B15,"=","")),LEN(B15)&lt;&gt;LEN(SUBSTITUTE(B15,"&lt;","")),LEN(B15)&lt;&gt;LEN(SUBSTITUTE(B15,"&gt;","")))),"ID: tekst zaczynający się od A–Z, do 64 znaków; bez *, ?, ~, =, &lt; i &gt;. Przykład: T-001.",IF(COUNTIFS('Trades'!$A$9:$A$208,B15)&lt;&gt;1,"ID musi pasować do jednego wiersza Trades",IF(NOT(ISNUMBER(C15)),"Podaj prawidłowy czas zamknięcia",IF(OR(C15&lt;1,C15&gt;2958465),"Podaj prawidłowy czas zamknięcia",IF(NOT(ISNUMBER(D15)),"Podaj dodatnią zamkniętą ilość",IF(OR(D15&lt;=0,D15&gt;1000000,ROUND(D15,8)&lt;&gt;D15),"Podaj dodatnią zamkniętą ilość",IF(NOT(ISNUMBER(INDEX('Trades'!$D$9:$D$208,MATCH(B15,'Trades'!$A$9:$A$208,0)))),"Podaj prawidłowy czas otwarcia",IF(C15&lt;INDEX('Trades'!$D$9:$D$208,MATCH(B15,'Trades'!$A$9:$A$208,0)),"Wyjście poprzedza otwarcie",IF(AND(E15&lt;&gt;"",OR(NOT(ISNUMBER(E15)),E15&lt;=0)),"Podaj dodatnią cenę lub pozostaw puste",IF(AND(F15&lt;&gt;"",NOT(ISNUMBER(F15))),"P&amp;L brutto musi być liczbą lub pozostać pusty",IF(AND(ISNUMBER(F15),OR(ABS(F15)&gt;1000000000,ROUND(F15,2)&lt;&gt;F15)),"Kwoty: do 2 miejsc po przecinku; wartość bezwzględna wpisu ≤ 1 000 000 000.",""))))))))))))))))</x:f>
      </x:c>
      <x:c r="I15" s="29" t="str">
        <x:f>IF(ISNUMBER(D15),ROUND(D15,8),"")</x:f>
      </x:c>
      <x:c r="J15" s="29" t="n">
        <x:f>IF(ISNUMBER(F15),1,0)</x:f>
        <x:v>0</x:v>
      </x:c>
      <x:c r="K15" s="29" t="n">
        <x:f>IF(COUNTA(A15:F15)=0,0,1)</x:f>
        <x:v>0</x:v>
      </x:c>
    </x:row>
    <x:row r="16" ht="36" customHeight="1">
      <x:c r="A16" s="34"/>
      <x:c r="B16" s="34"/>
      <x:c r="C16" s="35"/>
      <x:c r="D16" s="36"/>
      <x:c r="E16" s="36"/>
      <x:c r="F16" s="37"/>
      <x:c r="G16" s="38" t="n">
        <x:f>IF(K16=0,0,IF(H16="",1,-1))</x:f>
        <x:v>0</x:v>
      </x:c>
      <x:c r="H16" s="33" t="str">
        <x:f>IF(K16=0,"",IF(A16="","Podaj ID wyjścia",IF(IF(IFERROR(OR(CODE(UPPER(LEFT(A16,1)))&lt;65,CODE(UPPER(LEFT(A16,1)))&gt;90),TRUE),TRUE,OR(NOT(ISTEXT(A16)),LEN(A16)&gt;64,LEN(A16)&lt;&gt;LEN(SUBSTITUTE(A16,"*","")),LEN(A16)&lt;&gt;LEN(SUBSTITUTE(A16,"?","")),LEN(A16)&lt;&gt;LEN(SUBSTITUTE(A16,"~","")),LEN(A16)&lt;&gt;LEN(SUBSTITUTE(A16,"=","")),LEN(A16)&lt;&gt;LEN(SUBSTITUTE(A16,"&lt;","")),LEN(A16)&lt;&gt;LEN(SUBSTITUTE(A16,"&gt;","")))),"ID: tekst zaczynający się od A–Z, do 64 znaków; bez *, ?, ~, =, &lt; i &gt;. Przykład: T-001.",IF(COUNTIFS('Exits'!$A$9:$A$608,A16)&lt;&gt;1,"ID wyjścia się powtarza",IF(B16="","Podaj ID nadrzędnej transakcji",IF(IF(IFERROR(OR(CODE(UPPER(LEFT(B16,1)))&lt;65,CODE(UPPER(LEFT(B16,1)))&gt;90),TRUE),TRUE,OR(NOT(ISTEXT(B16)),LEN(B16)&gt;64,LEN(B16)&lt;&gt;LEN(SUBSTITUTE(B16,"*","")),LEN(B16)&lt;&gt;LEN(SUBSTITUTE(B16,"?","")),LEN(B16)&lt;&gt;LEN(SUBSTITUTE(B16,"~","")),LEN(B16)&lt;&gt;LEN(SUBSTITUTE(B16,"=","")),LEN(B16)&lt;&gt;LEN(SUBSTITUTE(B16,"&lt;","")),LEN(B16)&lt;&gt;LEN(SUBSTITUTE(B16,"&gt;","")))),"ID: tekst zaczynający się od A–Z, do 64 znaków; bez *, ?, ~, =, &lt; i &gt;. Przykład: T-001.",IF(COUNTIFS('Trades'!$A$9:$A$208,B16)&lt;&gt;1,"ID musi pasować do jednego wiersza Trades",IF(NOT(ISNUMBER(C16)),"Podaj prawidłowy czas zamknięcia",IF(OR(C16&lt;1,C16&gt;2958465),"Podaj prawidłowy czas zamknięcia",IF(NOT(ISNUMBER(D16)),"Podaj dodatnią zamkniętą ilość",IF(OR(D16&lt;=0,D16&gt;1000000,ROUND(D16,8)&lt;&gt;D16),"Podaj dodatnią zamkniętą ilość",IF(NOT(ISNUMBER(INDEX('Trades'!$D$9:$D$208,MATCH(B16,'Trades'!$A$9:$A$208,0)))),"Podaj prawidłowy czas otwarcia",IF(C16&lt;INDEX('Trades'!$D$9:$D$208,MATCH(B16,'Trades'!$A$9:$A$208,0)),"Wyjście poprzedza otwarcie",IF(AND(E16&lt;&gt;"",OR(NOT(ISNUMBER(E16)),E16&lt;=0)),"Podaj dodatnią cenę lub pozostaw puste",IF(AND(F16&lt;&gt;"",NOT(ISNUMBER(F16))),"P&amp;L brutto musi być liczbą lub pozostać pusty",IF(AND(ISNUMBER(F16),OR(ABS(F16)&gt;1000000000,ROUND(F16,2)&lt;&gt;F16)),"Kwoty: do 2 miejsc po przecinku; wartość bezwzględna wpisu ≤ 1 000 000 000.",""))))))))))))))))</x:f>
      </x:c>
      <x:c r="I16" s="29" t="str">
        <x:f>IF(ISNUMBER(D16),ROUND(D16,8),"")</x:f>
      </x:c>
      <x:c r="J16" s="29" t="n">
        <x:f>IF(ISNUMBER(F16),1,0)</x:f>
        <x:v>0</x:v>
      </x:c>
      <x:c r="K16" s="29" t="n">
        <x:f>IF(COUNTA(A16:F16)=0,0,1)</x:f>
        <x:v>0</x:v>
      </x:c>
    </x:row>
    <x:row r="17" ht="36" customHeight="1">
      <x:c r="A17" s="34"/>
      <x:c r="B17" s="34"/>
      <x:c r="C17" s="35"/>
      <x:c r="D17" s="36"/>
      <x:c r="E17" s="36"/>
      <x:c r="F17" s="37"/>
      <x:c r="G17" s="38" t="n">
        <x:f>IF(K17=0,0,IF(H17="",1,-1))</x:f>
        <x:v>0</x:v>
      </x:c>
      <x:c r="H17" s="33" t="str">
        <x:f>IF(K17=0,"",IF(A17="","Podaj ID wyjścia",IF(IF(IFERROR(OR(CODE(UPPER(LEFT(A17,1)))&lt;65,CODE(UPPER(LEFT(A17,1)))&gt;90),TRUE),TRUE,OR(NOT(ISTEXT(A17)),LEN(A17)&gt;64,LEN(A17)&lt;&gt;LEN(SUBSTITUTE(A17,"*","")),LEN(A17)&lt;&gt;LEN(SUBSTITUTE(A17,"?","")),LEN(A17)&lt;&gt;LEN(SUBSTITUTE(A17,"~","")),LEN(A17)&lt;&gt;LEN(SUBSTITUTE(A17,"=","")),LEN(A17)&lt;&gt;LEN(SUBSTITUTE(A17,"&lt;","")),LEN(A17)&lt;&gt;LEN(SUBSTITUTE(A17,"&gt;","")))),"ID: tekst zaczynający się od A–Z, do 64 znaków; bez *, ?, ~, =, &lt; i &gt;. Przykład: T-001.",IF(COUNTIFS('Exits'!$A$9:$A$608,A17)&lt;&gt;1,"ID wyjścia się powtarza",IF(B17="","Podaj ID nadrzędnej transakcji",IF(IF(IFERROR(OR(CODE(UPPER(LEFT(B17,1)))&lt;65,CODE(UPPER(LEFT(B17,1)))&gt;90),TRUE),TRUE,OR(NOT(ISTEXT(B17)),LEN(B17)&gt;64,LEN(B17)&lt;&gt;LEN(SUBSTITUTE(B17,"*","")),LEN(B17)&lt;&gt;LEN(SUBSTITUTE(B17,"?","")),LEN(B17)&lt;&gt;LEN(SUBSTITUTE(B17,"~","")),LEN(B17)&lt;&gt;LEN(SUBSTITUTE(B17,"=","")),LEN(B17)&lt;&gt;LEN(SUBSTITUTE(B17,"&lt;","")),LEN(B17)&lt;&gt;LEN(SUBSTITUTE(B17,"&gt;","")))),"ID: tekst zaczynający się od A–Z, do 64 znaków; bez *, ?, ~, =, &lt; i &gt;. Przykład: T-001.",IF(COUNTIFS('Trades'!$A$9:$A$208,B17)&lt;&gt;1,"ID musi pasować do jednego wiersza Trades",IF(NOT(ISNUMBER(C17)),"Podaj prawidłowy czas zamknięcia",IF(OR(C17&lt;1,C17&gt;2958465),"Podaj prawidłowy czas zamknięcia",IF(NOT(ISNUMBER(D17)),"Podaj dodatnią zamkniętą ilość",IF(OR(D17&lt;=0,D17&gt;1000000,ROUND(D17,8)&lt;&gt;D17),"Podaj dodatnią zamkniętą ilość",IF(NOT(ISNUMBER(INDEX('Trades'!$D$9:$D$208,MATCH(B17,'Trades'!$A$9:$A$208,0)))),"Podaj prawidłowy czas otwarcia",IF(C17&lt;INDEX('Trades'!$D$9:$D$208,MATCH(B17,'Trades'!$A$9:$A$208,0)),"Wyjście poprzedza otwarcie",IF(AND(E17&lt;&gt;"",OR(NOT(ISNUMBER(E17)),E17&lt;=0)),"Podaj dodatnią cenę lub pozostaw puste",IF(AND(F17&lt;&gt;"",NOT(ISNUMBER(F17))),"P&amp;L brutto musi być liczbą lub pozostać pusty",IF(AND(ISNUMBER(F17),OR(ABS(F17)&gt;1000000000,ROUND(F17,2)&lt;&gt;F17)),"Kwoty: do 2 miejsc po przecinku; wartość bezwzględna wpisu ≤ 1 000 000 000.",""))))))))))))))))</x:f>
      </x:c>
      <x:c r="I17" s="29" t="str">
        <x:f>IF(ISNUMBER(D17),ROUND(D17,8),"")</x:f>
      </x:c>
      <x:c r="J17" s="29" t="n">
        <x:f>IF(ISNUMBER(F17),1,0)</x:f>
        <x:v>0</x:v>
      </x:c>
      <x:c r="K17" s="29" t="n">
        <x:f>IF(COUNTA(A17:F17)=0,0,1)</x:f>
        <x:v>0</x:v>
      </x:c>
    </x:row>
    <x:row r="18" ht="36" customHeight="1">
      <x:c r="A18" s="34"/>
      <x:c r="B18" s="34"/>
      <x:c r="C18" s="35"/>
      <x:c r="D18" s="36"/>
      <x:c r="E18" s="36"/>
      <x:c r="F18" s="37"/>
      <x:c r="G18" s="38" t="n">
        <x:f>IF(K18=0,0,IF(H18="",1,-1))</x:f>
        <x:v>0</x:v>
      </x:c>
      <x:c r="H18" s="33" t="str">
        <x:f>IF(K18=0,"",IF(A18="","Podaj ID wyjścia",IF(IF(IFERROR(OR(CODE(UPPER(LEFT(A18,1)))&lt;65,CODE(UPPER(LEFT(A18,1)))&gt;90),TRUE),TRUE,OR(NOT(ISTEXT(A18)),LEN(A18)&gt;64,LEN(A18)&lt;&gt;LEN(SUBSTITUTE(A18,"*","")),LEN(A18)&lt;&gt;LEN(SUBSTITUTE(A18,"?","")),LEN(A18)&lt;&gt;LEN(SUBSTITUTE(A18,"~","")),LEN(A18)&lt;&gt;LEN(SUBSTITUTE(A18,"=","")),LEN(A18)&lt;&gt;LEN(SUBSTITUTE(A18,"&lt;","")),LEN(A18)&lt;&gt;LEN(SUBSTITUTE(A18,"&gt;","")))),"ID: tekst zaczynający się od A–Z, do 64 znaków; bez *, ?, ~, =, &lt; i &gt;. Przykład: T-001.",IF(COUNTIFS('Exits'!$A$9:$A$608,A18)&lt;&gt;1,"ID wyjścia się powtarza",IF(B18="","Podaj ID nadrzędnej transakcji",IF(IF(IFERROR(OR(CODE(UPPER(LEFT(B18,1)))&lt;65,CODE(UPPER(LEFT(B18,1)))&gt;90),TRUE),TRUE,OR(NOT(ISTEXT(B18)),LEN(B18)&gt;64,LEN(B18)&lt;&gt;LEN(SUBSTITUTE(B18,"*","")),LEN(B18)&lt;&gt;LEN(SUBSTITUTE(B18,"?","")),LEN(B18)&lt;&gt;LEN(SUBSTITUTE(B18,"~","")),LEN(B18)&lt;&gt;LEN(SUBSTITUTE(B18,"=","")),LEN(B18)&lt;&gt;LEN(SUBSTITUTE(B18,"&lt;","")),LEN(B18)&lt;&gt;LEN(SUBSTITUTE(B18,"&gt;","")))),"ID: tekst zaczynający się od A–Z, do 64 znaków; bez *, ?, ~, =, &lt; i &gt;. Przykład: T-001.",IF(COUNTIFS('Trades'!$A$9:$A$208,B18)&lt;&gt;1,"ID musi pasować do jednego wiersza Trades",IF(NOT(ISNUMBER(C18)),"Podaj prawidłowy czas zamknięcia",IF(OR(C18&lt;1,C18&gt;2958465),"Podaj prawidłowy czas zamknięcia",IF(NOT(ISNUMBER(D18)),"Podaj dodatnią zamkniętą ilość",IF(OR(D18&lt;=0,D18&gt;1000000,ROUND(D18,8)&lt;&gt;D18),"Podaj dodatnią zamkniętą ilość",IF(NOT(ISNUMBER(INDEX('Trades'!$D$9:$D$208,MATCH(B18,'Trades'!$A$9:$A$208,0)))),"Podaj prawidłowy czas otwarcia",IF(C18&lt;INDEX('Trades'!$D$9:$D$208,MATCH(B18,'Trades'!$A$9:$A$208,0)),"Wyjście poprzedza otwarcie",IF(AND(E18&lt;&gt;"",OR(NOT(ISNUMBER(E18)),E18&lt;=0)),"Podaj dodatnią cenę lub pozostaw puste",IF(AND(F18&lt;&gt;"",NOT(ISNUMBER(F18))),"P&amp;L brutto musi być liczbą lub pozostać pusty",IF(AND(ISNUMBER(F18),OR(ABS(F18)&gt;1000000000,ROUND(F18,2)&lt;&gt;F18)),"Kwoty: do 2 miejsc po przecinku; wartość bezwzględna wpisu ≤ 1 000 000 000.",""))))))))))))))))</x:f>
      </x:c>
      <x:c r="I18" s="29" t="str">
        <x:f>IF(ISNUMBER(D18),ROUND(D18,8),"")</x:f>
      </x:c>
      <x:c r="J18" s="29" t="n">
        <x:f>IF(ISNUMBER(F18),1,0)</x:f>
        <x:v>0</x:v>
      </x:c>
      <x:c r="K18" s="29" t="n">
        <x:f>IF(COUNTA(A18:F18)=0,0,1)</x:f>
        <x:v>0</x:v>
      </x:c>
    </x:row>
    <x:row r="19" ht="36" customHeight="1">
      <x:c r="A19" s="34"/>
      <x:c r="B19" s="34"/>
      <x:c r="C19" s="35"/>
      <x:c r="D19" s="36"/>
      <x:c r="E19" s="36"/>
      <x:c r="F19" s="37"/>
      <x:c r="G19" s="38" t="n">
        <x:f>IF(K19=0,0,IF(H19="",1,-1))</x:f>
        <x:v>0</x:v>
      </x:c>
      <x:c r="H19" s="33" t="str">
        <x:f>IF(K19=0,"",IF(A19="","Podaj ID wyjścia",IF(IF(IFERROR(OR(CODE(UPPER(LEFT(A19,1)))&lt;65,CODE(UPPER(LEFT(A19,1)))&gt;90),TRUE),TRUE,OR(NOT(ISTEXT(A19)),LEN(A19)&gt;64,LEN(A19)&lt;&gt;LEN(SUBSTITUTE(A19,"*","")),LEN(A19)&lt;&gt;LEN(SUBSTITUTE(A19,"?","")),LEN(A19)&lt;&gt;LEN(SUBSTITUTE(A19,"~","")),LEN(A19)&lt;&gt;LEN(SUBSTITUTE(A19,"=","")),LEN(A19)&lt;&gt;LEN(SUBSTITUTE(A19,"&lt;","")),LEN(A19)&lt;&gt;LEN(SUBSTITUTE(A19,"&gt;","")))),"ID: tekst zaczynający się od A–Z, do 64 znaków; bez *, ?, ~, =, &lt; i &gt;. Przykład: T-001.",IF(COUNTIFS('Exits'!$A$9:$A$608,A19)&lt;&gt;1,"ID wyjścia się powtarza",IF(B19="","Podaj ID nadrzędnej transakcji",IF(IF(IFERROR(OR(CODE(UPPER(LEFT(B19,1)))&lt;65,CODE(UPPER(LEFT(B19,1)))&gt;90),TRUE),TRUE,OR(NOT(ISTEXT(B19)),LEN(B19)&gt;64,LEN(B19)&lt;&gt;LEN(SUBSTITUTE(B19,"*","")),LEN(B19)&lt;&gt;LEN(SUBSTITUTE(B19,"?","")),LEN(B19)&lt;&gt;LEN(SUBSTITUTE(B19,"~","")),LEN(B19)&lt;&gt;LEN(SUBSTITUTE(B19,"=","")),LEN(B19)&lt;&gt;LEN(SUBSTITUTE(B19,"&lt;","")),LEN(B19)&lt;&gt;LEN(SUBSTITUTE(B19,"&gt;","")))),"ID: tekst zaczynający się od A–Z, do 64 znaków; bez *, ?, ~, =, &lt; i &gt;. Przykład: T-001.",IF(COUNTIFS('Trades'!$A$9:$A$208,B19)&lt;&gt;1,"ID musi pasować do jednego wiersza Trades",IF(NOT(ISNUMBER(C19)),"Podaj prawidłowy czas zamknięcia",IF(OR(C19&lt;1,C19&gt;2958465),"Podaj prawidłowy czas zamknięcia",IF(NOT(ISNUMBER(D19)),"Podaj dodatnią zamkniętą ilość",IF(OR(D19&lt;=0,D19&gt;1000000,ROUND(D19,8)&lt;&gt;D19),"Podaj dodatnią zamkniętą ilość",IF(NOT(ISNUMBER(INDEX('Trades'!$D$9:$D$208,MATCH(B19,'Trades'!$A$9:$A$208,0)))),"Podaj prawidłowy czas otwarcia",IF(C19&lt;INDEX('Trades'!$D$9:$D$208,MATCH(B19,'Trades'!$A$9:$A$208,0)),"Wyjście poprzedza otwarcie",IF(AND(E19&lt;&gt;"",OR(NOT(ISNUMBER(E19)),E19&lt;=0)),"Podaj dodatnią cenę lub pozostaw puste",IF(AND(F19&lt;&gt;"",NOT(ISNUMBER(F19))),"P&amp;L brutto musi być liczbą lub pozostać pusty",IF(AND(ISNUMBER(F19),OR(ABS(F19)&gt;1000000000,ROUND(F19,2)&lt;&gt;F19)),"Kwoty: do 2 miejsc po przecinku; wartość bezwzględna wpisu ≤ 1 000 000 000.",""))))))))))))))))</x:f>
      </x:c>
      <x:c r="I19" s="29" t="str">
        <x:f>IF(ISNUMBER(D19),ROUND(D19,8),"")</x:f>
      </x:c>
      <x:c r="J19" s="29" t="n">
        <x:f>IF(ISNUMBER(F19),1,0)</x:f>
        <x:v>0</x:v>
      </x:c>
      <x:c r="K19" s="29" t="n">
        <x:f>IF(COUNTA(A19:F19)=0,0,1)</x:f>
        <x:v>0</x:v>
      </x:c>
    </x:row>
    <x:row r="20" ht="36" customHeight="1">
      <x:c r="A20" s="34"/>
      <x:c r="B20" s="34"/>
      <x:c r="C20" s="35"/>
      <x:c r="D20" s="36"/>
      <x:c r="E20" s="36"/>
      <x:c r="F20" s="37"/>
      <x:c r="G20" s="38" t="n">
        <x:f>IF(K20=0,0,IF(H20="",1,-1))</x:f>
        <x:v>0</x:v>
      </x:c>
      <x:c r="H20" s="33" t="str">
        <x:f>IF(K20=0,"",IF(A20="","Podaj ID wyjścia",IF(IF(IFERROR(OR(CODE(UPPER(LEFT(A20,1)))&lt;65,CODE(UPPER(LEFT(A20,1)))&gt;90),TRUE),TRUE,OR(NOT(ISTEXT(A20)),LEN(A20)&gt;64,LEN(A20)&lt;&gt;LEN(SUBSTITUTE(A20,"*","")),LEN(A20)&lt;&gt;LEN(SUBSTITUTE(A20,"?","")),LEN(A20)&lt;&gt;LEN(SUBSTITUTE(A20,"~","")),LEN(A20)&lt;&gt;LEN(SUBSTITUTE(A20,"=","")),LEN(A20)&lt;&gt;LEN(SUBSTITUTE(A20,"&lt;","")),LEN(A20)&lt;&gt;LEN(SUBSTITUTE(A20,"&gt;","")))),"ID: tekst zaczynający się od A–Z, do 64 znaków; bez *, ?, ~, =, &lt; i &gt;. Przykład: T-001.",IF(COUNTIFS('Exits'!$A$9:$A$608,A20)&lt;&gt;1,"ID wyjścia się powtarza",IF(B20="","Podaj ID nadrzędnej transakcji",IF(IF(IFERROR(OR(CODE(UPPER(LEFT(B20,1)))&lt;65,CODE(UPPER(LEFT(B20,1)))&gt;90),TRUE),TRUE,OR(NOT(ISTEXT(B20)),LEN(B20)&gt;64,LEN(B20)&lt;&gt;LEN(SUBSTITUTE(B20,"*","")),LEN(B20)&lt;&gt;LEN(SUBSTITUTE(B20,"?","")),LEN(B20)&lt;&gt;LEN(SUBSTITUTE(B20,"~","")),LEN(B20)&lt;&gt;LEN(SUBSTITUTE(B20,"=","")),LEN(B20)&lt;&gt;LEN(SUBSTITUTE(B20,"&lt;","")),LEN(B20)&lt;&gt;LEN(SUBSTITUTE(B20,"&gt;","")))),"ID: tekst zaczynający się od A–Z, do 64 znaków; bez *, ?, ~, =, &lt; i &gt;. Przykład: T-001.",IF(COUNTIFS('Trades'!$A$9:$A$208,B20)&lt;&gt;1,"ID musi pasować do jednego wiersza Trades",IF(NOT(ISNUMBER(C20)),"Podaj prawidłowy czas zamknięcia",IF(OR(C20&lt;1,C20&gt;2958465),"Podaj prawidłowy czas zamknięcia",IF(NOT(ISNUMBER(D20)),"Podaj dodatnią zamkniętą ilość",IF(OR(D20&lt;=0,D20&gt;1000000,ROUND(D20,8)&lt;&gt;D20),"Podaj dodatnią zamkniętą ilość",IF(NOT(ISNUMBER(INDEX('Trades'!$D$9:$D$208,MATCH(B20,'Trades'!$A$9:$A$208,0)))),"Podaj prawidłowy czas otwarcia",IF(C20&lt;INDEX('Trades'!$D$9:$D$208,MATCH(B20,'Trades'!$A$9:$A$208,0)),"Wyjście poprzedza otwarcie",IF(AND(E20&lt;&gt;"",OR(NOT(ISNUMBER(E20)),E20&lt;=0)),"Podaj dodatnią cenę lub pozostaw puste",IF(AND(F20&lt;&gt;"",NOT(ISNUMBER(F20))),"P&amp;L brutto musi być liczbą lub pozostać pusty",IF(AND(ISNUMBER(F20),OR(ABS(F20)&gt;1000000000,ROUND(F20,2)&lt;&gt;F20)),"Kwoty: do 2 miejsc po przecinku; wartość bezwzględna wpisu ≤ 1 000 000 000.",""))))))))))))))))</x:f>
      </x:c>
      <x:c r="I20" s="29" t="str">
        <x:f>IF(ISNUMBER(D20),ROUND(D20,8),"")</x:f>
      </x:c>
      <x:c r="J20" s="29" t="n">
        <x:f>IF(ISNUMBER(F20),1,0)</x:f>
        <x:v>0</x:v>
      </x:c>
      <x:c r="K20" s="29" t="n">
        <x:f>IF(COUNTA(A20:F20)=0,0,1)</x:f>
        <x:v>0</x:v>
      </x:c>
    </x:row>
    <x:row r="21" ht="36" customHeight="1">
      <x:c r="A21" s="34"/>
      <x:c r="B21" s="34"/>
      <x:c r="C21" s="35"/>
      <x:c r="D21" s="36"/>
      <x:c r="E21" s="36"/>
      <x:c r="F21" s="37"/>
      <x:c r="G21" s="38" t="n">
        <x:f>IF(K21=0,0,IF(H21="",1,-1))</x:f>
        <x:v>0</x:v>
      </x:c>
      <x:c r="H21" s="33" t="str">
        <x:f>IF(K21=0,"",IF(A21="","Podaj ID wyjścia",IF(IF(IFERROR(OR(CODE(UPPER(LEFT(A21,1)))&lt;65,CODE(UPPER(LEFT(A21,1)))&gt;90),TRUE),TRUE,OR(NOT(ISTEXT(A21)),LEN(A21)&gt;64,LEN(A21)&lt;&gt;LEN(SUBSTITUTE(A21,"*","")),LEN(A21)&lt;&gt;LEN(SUBSTITUTE(A21,"?","")),LEN(A21)&lt;&gt;LEN(SUBSTITUTE(A21,"~","")),LEN(A21)&lt;&gt;LEN(SUBSTITUTE(A21,"=","")),LEN(A21)&lt;&gt;LEN(SUBSTITUTE(A21,"&lt;","")),LEN(A21)&lt;&gt;LEN(SUBSTITUTE(A21,"&gt;","")))),"ID: tekst zaczynający się od A–Z, do 64 znaków; bez *, ?, ~, =, &lt; i &gt;. Przykład: T-001.",IF(COUNTIFS('Exits'!$A$9:$A$608,A21)&lt;&gt;1,"ID wyjścia się powtarza",IF(B21="","Podaj ID nadrzędnej transakcji",IF(IF(IFERROR(OR(CODE(UPPER(LEFT(B21,1)))&lt;65,CODE(UPPER(LEFT(B21,1)))&gt;90),TRUE),TRUE,OR(NOT(ISTEXT(B21)),LEN(B21)&gt;64,LEN(B21)&lt;&gt;LEN(SUBSTITUTE(B21,"*","")),LEN(B21)&lt;&gt;LEN(SUBSTITUTE(B21,"?","")),LEN(B21)&lt;&gt;LEN(SUBSTITUTE(B21,"~","")),LEN(B21)&lt;&gt;LEN(SUBSTITUTE(B21,"=","")),LEN(B21)&lt;&gt;LEN(SUBSTITUTE(B21,"&lt;","")),LEN(B21)&lt;&gt;LEN(SUBSTITUTE(B21,"&gt;","")))),"ID: tekst zaczynający się od A–Z, do 64 znaków; bez *, ?, ~, =, &lt; i &gt;. Przykład: T-001.",IF(COUNTIFS('Trades'!$A$9:$A$208,B21)&lt;&gt;1,"ID musi pasować do jednego wiersza Trades",IF(NOT(ISNUMBER(C21)),"Podaj prawidłowy czas zamknięcia",IF(OR(C21&lt;1,C21&gt;2958465),"Podaj prawidłowy czas zamknięcia",IF(NOT(ISNUMBER(D21)),"Podaj dodatnią zamkniętą ilość",IF(OR(D21&lt;=0,D21&gt;1000000,ROUND(D21,8)&lt;&gt;D21),"Podaj dodatnią zamkniętą ilość",IF(NOT(ISNUMBER(INDEX('Trades'!$D$9:$D$208,MATCH(B21,'Trades'!$A$9:$A$208,0)))),"Podaj prawidłowy czas otwarcia",IF(C21&lt;INDEX('Trades'!$D$9:$D$208,MATCH(B21,'Trades'!$A$9:$A$208,0)),"Wyjście poprzedza otwarcie",IF(AND(E21&lt;&gt;"",OR(NOT(ISNUMBER(E21)),E21&lt;=0)),"Podaj dodatnią cenę lub pozostaw puste",IF(AND(F21&lt;&gt;"",NOT(ISNUMBER(F21))),"P&amp;L brutto musi być liczbą lub pozostać pusty",IF(AND(ISNUMBER(F21),OR(ABS(F21)&gt;1000000000,ROUND(F21,2)&lt;&gt;F21)),"Kwoty: do 2 miejsc po przecinku; wartość bezwzględna wpisu ≤ 1 000 000 000.",""))))))))))))))))</x:f>
      </x:c>
      <x:c r="I21" s="29" t="str">
        <x:f>IF(ISNUMBER(D21),ROUND(D21,8),"")</x:f>
      </x:c>
      <x:c r="J21" s="29" t="n">
        <x:f>IF(ISNUMBER(F21),1,0)</x:f>
        <x:v>0</x:v>
      </x:c>
      <x:c r="K21" s="29" t="n">
        <x:f>IF(COUNTA(A21:F21)=0,0,1)</x:f>
        <x:v>0</x:v>
      </x:c>
    </x:row>
    <x:row r="22" ht="36" customHeight="1">
      <x:c r="A22" s="34"/>
      <x:c r="B22" s="34"/>
      <x:c r="C22" s="35"/>
      <x:c r="D22" s="36"/>
      <x:c r="E22" s="36"/>
      <x:c r="F22" s="37"/>
      <x:c r="G22" s="38" t="n">
        <x:f>IF(K22=0,0,IF(H22="",1,-1))</x:f>
        <x:v>0</x:v>
      </x:c>
      <x:c r="H22" s="33" t="str">
        <x:f>IF(K22=0,"",IF(A22="","Podaj ID wyjścia",IF(IF(IFERROR(OR(CODE(UPPER(LEFT(A22,1)))&lt;65,CODE(UPPER(LEFT(A22,1)))&gt;90),TRUE),TRUE,OR(NOT(ISTEXT(A22)),LEN(A22)&gt;64,LEN(A22)&lt;&gt;LEN(SUBSTITUTE(A22,"*","")),LEN(A22)&lt;&gt;LEN(SUBSTITUTE(A22,"?","")),LEN(A22)&lt;&gt;LEN(SUBSTITUTE(A22,"~","")),LEN(A22)&lt;&gt;LEN(SUBSTITUTE(A22,"=","")),LEN(A22)&lt;&gt;LEN(SUBSTITUTE(A22,"&lt;","")),LEN(A22)&lt;&gt;LEN(SUBSTITUTE(A22,"&gt;","")))),"ID: tekst zaczynający się od A–Z, do 64 znaków; bez *, ?, ~, =, &lt; i &gt;. Przykład: T-001.",IF(COUNTIFS('Exits'!$A$9:$A$608,A22)&lt;&gt;1,"ID wyjścia się powtarza",IF(B22="","Podaj ID nadrzędnej transakcji",IF(IF(IFERROR(OR(CODE(UPPER(LEFT(B22,1)))&lt;65,CODE(UPPER(LEFT(B22,1)))&gt;90),TRUE),TRUE,OR(NOT(ISTEXT(B22)),LEN(B22)&gt;64,LEN(B22)&lt;&gt;LEN(SUBSTITUTE(B22,"*","")),LEN(B22)&lt;&gt;LEN(SUBSTITUTE(B22,"?","")),LEN(B22)&lt;&gt;LEN(SUBSTITUTE(B22,"~","")),LEN(B22)&lt;&gt;LEN(SUBSTITUTE(B22,"=","")),LEN(B22)&lt;&gt;LEN(SUBSTITUTE(B22,"&lt;","")),LEN(B22)&lt;&gt;LEN(SUBSTITUTE(B22,"&gt;","")))),"ID: tekst zaczynający się od A–Z, do 64 znaków; bez *, ?, ~, =, &lt; i &gt;. Przykład: T-001.",IF(COUNTIFS('Trades'!$A$9:$A$208,B22)&lt;&gt;1,"ID musi pasować do jednego wiersza Trades",IF(NOT(ISNUMBER(C22)),"Podaj prawidłowy czas zamknięcia",IF(OR(C22&lt;1,C22&gt;2958465),"Podaj prawidłowy czas zamknięcia",IF(NOT(ISNUMBER(D22)),"Podaj dodatnią zamkniętą ilość",IF(OR(D22&lt;=0,D22&gt;1000000,ROUND(D22,8)&lt;&gt;D22),"Podaj dodatnią zamkniętą ilość",IF(NOT(ISNUMBER(INDEX('Trades'!$D$9:$D$208,MATCH(B22,'Trades'!$A$9:$A$208,0)))),"Podaj prawidłowy czas otwarcia",IF(C22&lt;INDEX('Trades'!$D$9:$D$208,MATCH(B22,'Trades'!$A$9:$A$208,0)),"Wyjście poprzedza otwarcie",IF(AND(E22&lt;&gt;"",OR(NOT(ISNUMBER(E22)),E22&lt;=0)),"Podaj dodatnią cenę lub pozostaw puste",IF(AND(F22&lt;&gt;"",NOT(ISNUMBER(F22))),"P&amp;L brutto musi być liczbą lub pozostać pusty",IF(AND(ISNUMBER(F22),OR(ABS(F22)&gt;1000000000,ROUND(F22,2)&lt;&gt;F22)),"Kwoty: do 2 miejsc po przecinku; wartość bezwzględna wpisu ≤ 1 000 000 000.",""))))))))))))))))</x:f>
      </x:c>
      <x:c r="I22" s="29" t="str">
        <x:f>IF(ISNUMBER(D22),ROUND(D22,8),"")</x:f>
      </x:c>
      <x:c r="J22" s="29" t="n">
        <x:f>IF(ISNUMBER(F22),1,0)</x:f>
        <x:v>0</x:v>
      </x:c>
      <x:c r="K22" s="29" t="n">
        <x:f>IF(COUNTA(A22:F22)=0,0,1)</x:f>
        <x:v>0</x:v>
      </x:c>
    </x:row>
    <x:row r="23" ht="36" customHeight="1">
      <x:c r="A23" s="34"/>
      <x:c r="B23" s="34"/>
      <x:c r="C23" s="35"/>
      <x:c r="D23" s="36"/>
      <x:c r="E23" s="36"/>
      <x:c r="F23" s="37"/>
      <x:c r="G23" s="38" t="n">
        <x:f>IF(K23=0,0,IF(H23="",1,-1))</x:f>
        <x:v>0</x:v>
      </x:c>
      <x:c r="H23" s="33" t="str">
        <x:f>IF(K23=0,"",IF(A23="","Podaj ID wyjścia",IF(IF(IFERROR(OR(CODE(UPPER(LEFT(A23,1)))&lt;65,CODE(UPPER(LEFT(A23,1)))&gt;90),TRUE),TRUE,OR(NOT(ISTEXT(A23)),LEN(A23)&gt;64,LEN(A23)&lt;&gt;LEN(SUBSTITUTE(A23,"*","")),LEN(A23)&lt;&gt;LEN(SUBSTITUTE(A23,"?","")),LEN(A23)&lt;&gt;LEN(SUBSTITUTE(A23,"~","")),LEN(A23)&lt;&gt;LEN(SUBSTITUTE(A23,"=","")),LEN(A23)&lt;&gt;LEN(SUBSTITUTE(A23,"&lt;","")),LEN(A23)&lt;&gt;LEN(SUBSTITUTE(A23,"&gt;","")))),"ID: tekst zaczynający się od A–Z, do 64 znaków; bez *, ?, ~, =, &lt; i &gt;. Przykład: T-001.",IF(COUNTIFS('Exits'!$A$9:$A$608,A23)&lt;&gt;1,"ID wyjścia się powtarza",IF(B23="","Podaj ID nadrzędnej transakcji",IF(IF(IFERROR(OR(CODE(UPPER(LEFT(B23,1)))&lt;65,CODE(UPPER(LEFT(B23,1)))&gt;90),TRUE),TRUE,OR(NOT(ISTEXT(B23)),LEN(B23)&gt;64,LEN(B23)&lt;&gt;LEN(SUBSTITUTE(B23,"*","")),LEN(B23)&lt;&gt;LEN(SUBSTITUTE(B23,"?","")),LEN(B23)&lt;&gt;LEN(SUBSTITUTE(B23,"~","")),LEN(B23)&lt;&gt;LEN(SUBSTITUTE(B23,"=","")),LEN(B23)&lt;&gt;LEN(SUBSTITUTE(B23,"&lt;","")),LEN(B23)&lt;&gt;LEN(SUBSTITUTE(B23,"&gt;","")))),"ID: tekst zaczynający się od A–Z, do 64 znaków; bez *, ?, ~, =, &lt; i &gt;. Przykład: T-001.",IF(COUNTIFS('Trades'!$A$9:$A$208,B23)&lt;&gt;1,"ID musi pasować do jednego wiersza Trades",IF(NOT(ISNUMBER(C23)),"Podaj prawidłowy czas zamknięcia",IF(OR(C23&lt;1,C23&gt;2958465),"Podaj prawidłowy czas zamknięcia",IF(NOT(ISNUMBER(D23)),"Podaj dodatnią zamkniętą ilość",IF(OR(D23&lt;=0,D23&gt;1000000,ROUND(D23,8)&lt;&gt;D23),"Podaj dodatnią zamkniętą ilość",IF(NOT(ISNUMBER(INDEX('Trades'!$D$9:$D$208,MATCH(B23,'Trades'!$A$9:$A$208,0)))),"Podaj prawidłowy czas otwarcia",IF(C23&lt;INDEX('Trades'!$D$9:$D$208,MATCH(B23,'Trades'!$A$9:$A$208,0)),"Wyjście poprzedza otwarcie",IF(AND(E23&lt;&gt;"",OR(NOT(ISNUMBER(E23)),E23&lt;=0)),"Podaj dodatnią cenę lub pozostaw puste",IF(AND(F23&lt;&gt;"",NOT(ISNUMBER(F23))),"P&amp;L brutto musi być liczbą lub pozostać pusty",IF(AND(ISNUMBER(F23),OR(ABS(F23)&gt;1000000000,ROUND(F23,2)&lt;&gt;F23)),"Kwoty: do 2 miejsc po przecinku; wartość bezwzględna wpisu ≤ 1 000 000 000.",""))))))))))))))))</x:f>
      </x:c>
      <x:c r="I23" s="29" t="str">
        <x:f>IF(ISNUMBER(D23),ROUND(D23,8),"")</x:f>
      </x:c>
      <x:c r="J23" s="29" t="n">
        <x:f>IF(ISNUMBER(F23),1,0)</x:f>
        <x:v>0</x:v>
      </x:c>
      <x:c r="K23" s="29" t="n">
        <x:f>IF(COUNTA(A23:F23)=0,0,1)</x:f>
        <x:v>0</x:v>
      </x:c>
    </x:row>
    <x:row r="24" ht="36" customHeight="1">
      <x:c r="A24" s="34"/>
      <x:c r="B24" s="34"/>
      <x:c r="C24" s="35"/>
      <x:c r="D24" s="36"/>
      <x:c r="E24" s="36"/>
      <x:c r="F24" s="37"/>
      <x:c r="G24" s="38" t="n">
        <x:f>IF(K24=0,0,IF(H24="",1,-1))</x:f>
        <x:v>0</x:v>
      </x:c>
      <x:c r="H24" s="33" t="str">
        <x:f>IF(K24=0,"",IF(A24="","Podaj ID wyjścia",IF(IF(IFERROR(OR(CODE(UPPER(LEFT(A24,1)))&lt;65,CODE(UPPER(LEFT(A24,1)))&gt;90),TRUE),TRUE,OR(NOT(ISTEXT(A24)),LEN(A24)&gt;64,LEN(A24)&lt;&gt;LEN(SUBSTITUTE(A24,"*","")),LEN(A24)&lt;&gt;LEN(SUBSTITUTE(A24,"?","")),LEN(A24)&lt;&gt;LEN(SUBSTITUTE(A24,"~","")),LEN(A24)&lt;&gt;LEN(SUBSTITUTE(A24,"=","")),LEN(A24)&lt;&gt;LEN(SUBSTITUTE(A24,"&lt;","")),LEN(A24)&lt;&gt;LEN(SUBSTITUTE(A24,"&gt;","")))),"ID: tekst zaczynający się od A–Z, do 64 znaków; bez *, ?, ~, =, &lt; i &gt;. Przykład: T-001.",IF(COUNTIFS('Exits'!$A$9:$A$608,A24)&lt;&gt;1,"ID wyjścia się powtarza",IF(B24="","Podaj ID nadrzędnej transakcji",IF(IF(IFERROR(OR(CODE(UPPER(LEFT(B24,1)))&lt;65,CODE(UPPER(LEFT(B24,1)))&gt;90),TRUE),TRUE,OR(NOT(ISTEXT(B24)),LEN(B24)&gt;64,LEN(B24)&lt;&gt;LEN(SUBSTITUTE(B24,"*","")),LEN(B24)&lt;&gt;LEN(SUBSTITUTE(B24,"?","")),LEN(B24)&lt;&gt;LEN(SUBSTITUTE(B24,"~","")),LEN(B24)&lt;&gt;LEN(SUBSTITUTE(B24,"=","")),LEN(B24)&lt;&gt;LEN(SUBSTITUTE(B24,"&lt;","")),LEN(B24)&lt;&gt;LEN(SUBSTITUTE(B24,"&gt;","")))),"ID: tekst zaczynający się od A–Z, do 64 znaków; bez *, ?, ~, =, &lt; i &gt;. Przykład: T-001.",IF(COUNTIFS('Trades'!$A$9:$A$208,B24)&lt;&gt;1,"ID musi pasować do jednego wiersza Trades",IF(NOT(ISNUMBER(C24)),"Podaj prawidłowy czas zamknięcia",IF(OR(C24&lt;1,C24&gt;2958465),"Podaj prawidłowy czas zamknięcia",IF(NOT(ISNUMBER(D24)),"Podaj dodatnią zamkniętą ilość",IF(OR(D24&lt;=0,D24&gt;1000000,ROUND(D24,8)&lt;&gt;D24),"Podaj dodatnią zamkniętą ilość",IF(NOT(ISNUMBER(INDEX('Trades'!$D$9:$D$208,MATCH(B24,'Trades'!$A$9:$A$208,0)))),"Podaj prawidłowy czas otwarcia",IF(C24&lt;INDEX('Trades'!$D$9:$D$208,MATCH(B24,'Trades'!$A$9:$A$208,0)),"Wyjście poprzedza otwarcie",IF(AND(E24&lt;&gt;"",OR(NOT(ISNUMBER(E24)),E24&lt;=0)),"Podaj dodatnią cenę lub pozostaw puste",IF(AND(F24&lt;&gt;"",NOT(ISNUMBER(F24))),"P&amp;L brutto musi być liczbą lub pozostać pusty",IF(AND(ISNUMBER(F24),OR(ABS(F24)&gt;1000000000,ROUND(F24,2)&lt;&gt;F24)),"Kwoty: do 2 miejsc po przecinku; wartość bezwzględna wpisu ≤ 1 000 000 000.",""))))))))))))))))</x:f>
      </x:c>
      <x:c r="I24" s="29" t="str">
        <x:f>IF(ISNUMBER(D24),ROUND(D24,8),"")</x:f>
      </x:c>
      <x:c r="J24" s="29" t="n">
        <x:f>IF(ISNUMBER(F24),1,0)</x:f>
        <x:v>0</x:v>
      </x:c>
      <x:c r="K24" s="29" t="n">
        <x:f>IF(COUNTA(A24:F24)=0,0,1)</x:f>
        <x:v>0</x:v>
      </x:c>
    </x:row>
    <x:row r="25" ht="36" customHeight="1">
      <x:c r="A25" s="34"/>
      <x:c r="B25" s="34"/>
      <x:c r="C25" s="35"/>
      <x:c r="D25" s="36"/>
      <x:c r="E25" s="36"/>
      <x:c r="F25" s="37"/>
      <x:c r="G25" s="38" t="n">
        <x:f>IF(K25=0,0,IF(H25="",1,-1))</x:f>
        <x:v>0</x:v>
      </x:c>
      <x:c r="H25" s="33" t="str">
        <x:f>IF(K25=0,"",IF(A25="","Podaj ID wyjścia",IF(IF(IFERROR(OR(CODE(UPPER(LEFT(A25,1)))&lt;65,CODE(UPPER(LEFT(A25,1)))&gt;90),TRUE),TRUE,OR(NOT(ISTEXT(A25)),LEN(A25)&gt;64,LEN(A25)&lt;&gt;LEN(SUBSTITUTE(A25,"*","")),LEN(A25)&lt;&gt;LEN(SUBSTITUTE(A25,"?","")),LEN(A25)&lt;&gt;LEN(SUBSTITUTE(A25,"~","")),LEN(A25)&lt;&gt;LEN(SUBSTITUTE(A25,"=","")),LEN(A25)&lt;&gt;LEN(SUBSTITUTE(A25,"&lt;","")),LEN(A25)&lt;&gt;LEN(SUBSTITUTE(A25,"&gt;","")))),"ID: tekst zaczynający się od A–Z, do 64 znaków; bez *, ?, ~, =, &lt; i &gt;. Przykład: T-001.",IF(COUNTIFS('Exits'!$A$9:$A$608,A25)&lt;&gt;1,"ID wyjścia się powtarza",IF(B25="","Podaj ID nadrzędnej transakcji",IF(IF(IFERROR(OR(CODE(UPPER(LEFT(B25,1)))&lt;65,CODE(UPPER(LEFT(B25,1)))&gt;90),TRUE),TRUE,OR(NOT(ISTEXT(B25)),LEN(B25)&gt;64,LEN(B25)&lt;&gt;LEN(SUBSTITUTE(B25,"*","")),LEN(B25)&lt;&gt;LEN(SUBSTITUTE(B25,"?","")),LEN(B25)&lt;&gt;LEN(SUBSTITUTE(B25,"~","")),LEN(B25)&lt;&gt;LEN(SUBSTITUTE(B25,"=","")),LEN(B25)&lt;&gt;LEN(SUBSTITUTE(B25,"&lt;","")),LEN(B25)&lt;&gt;LEN(SUBSTITUTE(B25,"&gt;","")))),"ID: tekst zaczynający się od A–Z, do 64 znaków; bez *, ?, ~, =, &lt; i &gt;. Przykład: T-001.",IF(COUNTIFS('Trades'!$A$9:$A$208,B25)&lt;&gt;1,"ID musi pasować do jednego wiersza Trades",IF(NOT(ISNUMBER(C25)),"Podaj prawidłowy czas zamknięcia",IF(OR(C25&lt;1,C25&gt;2958465),"Podaj prawidłowy czas zamknięcia",IF(NOT(ISNUMBER(D25)),"Podaj dodatnią zamkniętą ilość",IF(OR(D25&lt;=0,D25&gt;1000000,ROUND(D25,8)&lt;&gt;D25),"Podaj dodatnią zamkniętą ilość",IF(NOT(ISNUMBER(INDEX('Trades'!$D$9:$D$208,MATCH(B25,'Trades'!$A$9:$A$208,0)))),"Podaj prawidłowy czas otwarcia",IF(C25&lt;INDEX('Trades'!$D$9:$D$208,MATCH(B25,'Trades'!$A$9:$A$208,0)),"Wyjście poprzedza otwarcie",IF(AND(E25&lt;&gt;"",OR(NOT(ISNUMBER(E25)),E25&lt;=0)),"Podaj dodatnią cenę lub pozostaw puste",IF(AND(F25&lt;&gt;"",NOT(ISNUMBER(F25))),"P&amp;L brutto musi być liczbą lub pozostać pusty",IF(AND(ISNUMBER(F25),OR(ABS(F25)&gt;1000000000,ROUND(F25,2)&lt;&gt;F25)),"Kwoty: do 2 miejsc po przecinku; wartość bezwzględna wpisu ≤ 1 000 000 000.",""))))))))))))))))</x:f>
      </x:c>
      <x:c r="I25" s="29" t="str">
        <x:f>IF(ISNUMBER(D25),ROUND(D25,8),"")</x:f>
      </x:c>
      <x:c r="J25" s="29" t="n">
        <x:f>IF(ISNUMBER(F25),1,0)</x:f>
        <x:v>0</x:v>
      </x:c>
      <x:c r="K25" s="29" t="n">
        <x:f>IF(COUNTA(A25:F25)=0,0,1)</x:f>
        <x:v>0</x:v>
      </x:c>
    </x:row>
    <x:row r="26" ht="36" customHeight="1">
      <x:c r="A26" s="34"/>
      <x:c r="B26" s="34"/>
      <x:c r="C26" s="35"/>
      <x:c r="D26" s="36"/>
      <x:c r="E26" s="36"/>
      <x:c r="F26" s="37"/>
      <x:c r="G26" s="38" t="n">
        <x:f>IF(K26=0,0,IF(H26="",1,-1))</x:f>
        <x:v>0</x:v>
      </x:c>
      <x:c r="H26" s="33" t="str">
        <x:f>IF(K26=0,"",IF(A26="","Podaj ID wyjścia",IF(IF(IFERROR(OR(CODE(UPPER(LEFT(A26,1)))&lt;65,CODE(UPPER(LEFT(A26,1)))&gt;90),TRUE),TRUE,OR(NOT(ISTEXT(A26)),LEN(A26)&gt;64,LEN(A26)&lt;&gt;LEN(SUBSTITUTE(A26,"*","")),LEN(A26)&lt;&gt;LEN(SUBSTITUTE(A26,"?","")),LEN(A26)&lt;&gt;LEN(SUBSTITUTE(A26,"~","")),LEN(A26)&lt;&gt;LEN(SUBSTITUTE(A26,"=","")),LEN(A26)&lt;&gt;LEN(SUBSTITUTE(A26,"&lt;","")),LEN(A26)&lt;&gt;LEN(SUBSTITUTE(A26,"&gt;","")))),"ID: tekst zaczynający się od A–Z, do 64 znaków; bez *, ?, ~, =, &lt; i &gt;. Przykład: T-001.",IF(COUNTIFS('Exits'!$A$9:$A$608,A26)&lt;&gt;1,"ID wyjścia się powtarza",IF(B26="","Podaj ID nadrzędnej transakcji",IF(IF(IFERROR(OR(CODE(UPPER(LEFT(B26,1)))&lt;65,CODE(UPPER(LEFT(B26,1)))&gt;90),TRUE),TRUE,OR(NOT(ISTEXT(B26)),LEN(B26)&gt;64,LEN(B26)&lt;&gt;LEN(SUBSTITUTE(B26,"*","")),LEN(B26)&lt;&gt;LEN(SUBSTITUTE(B26,"?","")),LEN(B26)&lt;&gt;LEN(SUBSTITUTE(B26,"~","")),LEN(B26)&lt;&gt;LEN(SUBSTITUTE(B26,"=","")),LEN(B26)&lt;&gt;LEN(SUBSTITUTE(B26,"&lt;","")),LEN(B26)&lt;&gt;LEN(SUBSTITUTE(B26,"&gt;","")))),"ID: tekst zaczynający się od A–Z, do 64 znaków; bez *, ?, ~, =, &lt; i &gt;. Przykład: T-001.",IF(COUNTIFS('Trades'!$A$9:$A$208,B26)&lt;&gt;1,"ID musi pasować do jednego wiersza Trades",IF(NOT(ISNUMBER(C26)),"Podaj prawidłowy czas zamknięcia",IF(OR(C26&lt;1,C26&gt;2958465),"Podaj prawidłowy czas zamknięcia",IF(NOT(ISNUMBER(D26)),"Podaj dodatnią zamkniętą ilość",IF(OR(D26&lt;=0,D26&gt;1000000,ROUND(D26,8)&lt;&gt;D26),"Podaj dodatnią zamkniętą ilość",IF(NOT(ISNUMBER(INDEX('Trades'!$D$9:$D$208,MATCH(B26,'Trades'!$A$9:$A$208,0)))),"Podaj prawidłowy czas otwarcia",IF(C26&lt;INDEX('Trades'!$D$9:$D$208,MATCH(B26,'Trades'!$A$9:$A$208,0)),"Wyjście poprzedza otwarcie",IF(AND(E26&lt;&gt;"",OR(NOT(ISNUMBER(E26)),E26&lt;=0)),"Podaj dodatnią cenę lub pozostaw puste",IF(AND(F26&lt;&gt;"",NOT(ISNUMBER(F26))),"P&amp;L brutto musi być liczbą lub pozostać pusty",IF(AND(ISNUMBER(F26),OR(ABS(F26)&gt;1000000000,ROUND(F26,2)&lt;&gt;F26)),"Kwoty: do 2 miejsc po przecinku; wartość bezwzględna wpisu ≤ 1 000 000 000.",""))))))))))))))))</x:f>
      </x:c>
      <x:c r="I26" s="29" t="str">
        <x:f>IF(ISNUMBER(D26),ROUND(D26,8),"")</x:f>
      </x:c>
      <x:c r="J26" s="29" t="n">
        <x:f>IF(ISNUMBER(F26),1,0)</x:f>
        <x:v>0</x:v>
      </x:c>
      <x:c r="K26" s="29" t="n">
        <x:f>IF(COUNTA(A26:F26)=0,0,1)</x:f>
        <x:v>0</x:v>
      </x:c>
    </x:row>
    <x:row r="27" ht="36" customHeight="1">
      <x:c r="A27" s="34"/>
      <x:c r="B27" s="34"/>
      <x:c r="C27" s="35"/>
      <x:c r="D27" s="36"/>
      <x:c r="E27" s="36"/>
      <x:c r="F27" s="37"/>
      <x:c r="G27" s="38" t="n">
        <x:f>IF(K27=0,0,IF(H27="",1,-1))</x:f>
        <x:v>0</x:v>
      </x:c>
      <x:c r="H27" s="33" t="str">
        <x:f>IF(K27=0,"",IF(A27="","Podaj ID wyjścia",IF(IF(IFERROR(OR(CODE(UPPER(LEFT(A27,1)))&lt;65,CODE(UPPER(LEFT(A27,1)))&gt;90),TRUE),TRUE,OR(NOT(ISTEXT(A27)),LEN(A27)&gt;64,LEN(A27)&lt;&gt;LEN(SUBSTITUTE(A27,"*","")),LEN(A27)&lt;&gt;LEN(SUBSTITUTE(A27,"?","")),LEN(A27)&lt;&gt;LEN(SUBSTITUTE(A27,"~","")),LEN(A27)&lt;&gt;LEN(SUBSTITUTE(A27,"=","")),LEN(A27)&lt;&gt;LEN(SUBSTITUTE(A27,"&lt;","")),LEN(A27)&lt;&gt;LEN(SUBSTITUTE(A27,"&gt;","")))),"ID: tekst zaczynający się od A–Z, do 64 znaków; bez *, ?, ~, =, &lt; i &gt;. Przykład: T-001.",IF(COUNTIFS('Exits'!$A$9:$A$608,A27)&lt;&gt;1,"ID wyjścia się powtarza",IF(B27="","Podaj ID nadrzędnej transakcji",IF(IF(IFERROR(OR(CODE(UPPER(LEFT(B27,1)))&lt;65,CODE(UPPER(LEFT(B27,1)))&gt;90),TRUE),TRUE,OR(NOT(ISTEXT(B27)),LEN(B27)&gt;64,LEN(B27)&lt;&gt;LEN(SUBSTITUTE(B27,"*","")),LEN(B27)&lt;&gt;LEN(SUBSTITUTE(B27,"?","")),LEN(B27)&lt;&gt;LEN(SUBSTITUTE(B27,"~","")),LEN(B27)&lt;&gt;LEN(SUBSTITUTE(B27,"=","")),LEN(B27)&lt;&gt;LEN(SUBSTITUTE(B27,"&lt;","")),LEN(B27)&lt;&gt;LEN(SUBSTITUTE(B27,"&gt;","")))),"ID: tekst zaczynający się od A–Z, do 64 znaków; bez *, ?, ~, =, &lt; i &gt;. Przykład: T-001.",IF(COUNTIFS('Trades'!$A$9:$A$208,B27)&lt;&gt;1,"ID musi pasować do jednego wiersza Trades",IF(NOT(ISNUMBER(C27)),"Podaj prawidłowy czas zamknięcia",IF(OR(C27&lt;1,C27&gt;2958465),"Podaj prawidłowy czas zamknięcia",IF(NOT(ISNUMBER(D27)),"Podaj dodatnią zamkniętą ilość",IF(OR(D27&lt;=0,D27&gt;1000000,ROUND(D27,8)&lt;&gt;D27),"Podaj dodatnią zamkniętą ilość",IF(NOT(ISNUMBER(INDEX('Trades'!$D$9:$D$208,MATCH(B27,'Trades'!$A$9:$A$208,0)))),"Podaj prawidłowy czas otwarcia",IF(C27&lt;INDEX('Trades'!$D$9:$D$208,MATCH(B27,'Trades'!$A$9:$A$208,0)),"Wyjście poprzedza otwarcie",IF(AND(E27&lt;&gt;"",OR(NOT(ISNUMBER(E27)),E27&lt;=0)),"Podaj dodatnią cenę lub pozostaw puste",IF(AND(F27&lt;&gt;"",NOT(ISNUMBER(F27))),"P&amp;L brutto musi być liczbą lub pozostać pusty",IF(AND(ISNUMBER(F27),OR(ABS(F27)&gt;1000000000,ROUND(F27,2)&lt;&gt;F27)),"Kwoty: do 2 miejsc po przecinku; wartość bezwzględna wpisu ≤ 1 000 000 000.",""))))))))))))))))</x:f>
      </x:c>
      <x:c r="I27" s="29" t="str">
        <x:f>IF(ISNUMBER(D27),ROUND(D27,8),"")</x:f>
      </x:c>
      <x:c r="J27" s="29" t="n">
        <x:f>IF(ISNUMBER(F27),1,0)</x:f>
        <x:v>0</x:v>
      </x:c>
      <x:c r="K27" s="29" t="n">
        <x:f>IF(COUNTA(A27:F27)=0,0,1)</x:f>
        <x:v>0</x:v>
      </x:c>
    </x:row>
    <x:row r="28" ht="36" customHeight="1">
      <x:c r="A28" s="34"/>
      <x:c r="B28" s="34"/>
      <x:c r="C28" s="35"/>
      <x:c r="D28" s="36"/>
      <x:c r="E28" s="36"/>
      <x:c r="F28" s="37"/>
      <x:c r="G28" s="38" t="n">
        <x:f>IF(K28=0,0,IF(H28="",1,-1))</x:f>
        <x:v>0</x:v>
      </x:c>
      <x:c r="H28" s="33" t="str">
        <x:f>IF(K28=0,"",IF(A28="","Podaj ID wyjścia",IF(IF(IFERROR(OR(CODE(UPPER(LEFT(A28,1)))&lt;65,CODE(UPPER(LEFT(A28,1)))&gt;90),TRUE),TRUE,OR(NOT(ISTEXT(A28)),LEN(A28)&gt;64,LEN(A28)&lt;&gt;LEN(SUBSTITUTE(A28,"*","")),LEN(A28)&lt;&gt;LEN(SUBSTITUTE(A28,"?","")),LEN(A28)&lt;&gt;LEN(SUBSTITUTE(A28,"~","")),LEN(A28)&lt;&gt;LEN(SUBSTITUTE(A28,"=","")),LEN(A28)&lt;&gt;LEN(SUBSTITUTE(A28,"&lt;","")),LEN(A28)&lt;&gt;LEN(SUBSTITUTE(A28,"&gt;","")))),"ID: tekst zaczynający się od A–Z, do 64 znaków; bez *, ?, ~, =, &lt; i &gt;. Przykład: T-001.",IF(COUNTIFS('Exits'!$A$9:$A$608,A28)&lt;&gt;1,"ID wyjścia się powtarza",IF(B28="","Podaj ID nadrzędnej transakcji",IF(IF(IFERROR(OR(CODE(UPPER(LEFT(B28,1)))&lt;65,CODE(UPPER(LEFT(B28,1)))&gt;90),TRUE),TRUE,OR(NOT(ISTEXT(B28)),LEN(B28)&gt;64,LEN(B28)&lt;&gt;LEN(SUBSTITUTE(B28,"*","")),LEN(B28)&lt;&gt;LEN(SUBSTITUTE(B28,"?","")),LEN(B28)&lt;&gt;LEN(SUBSTITUTE(B28,"~","")),LEN(B28)&lt;&gt;LEN(SUBSTITUTE(B28,"=","")),LEN(B28)&lt;&gt;LEN(SUBSTITUTE(B28,"&lt;","")),LEN(B28)&lt;&gt;LEN(SUBSTITUTE(B28,"&gt;","")))),"ID: tekst zaczynający się od A–Z, do 64 znaków; bez *, ?, ~, =, &lt; i &gt;. Przykład: T-001.",IF(COUNTIFS('Trades'!$A$9:$A$208,B28)&lt;&gt;1,"ID musi pasować do jednego wiersza Trades",IF(NOT(ISNUMBER(C28)),"Podaj prawidłowy czas zamknięcia",IF(OR(C28&lt;1,C28&gt;2958465),"Podaj prawidłowy czas zamknięcia",IF(NOT(ISNUMBER(D28)),"Podaj dodatnią zamkniętą ilość",IF(OR(D28&lt;=0,D28&gt;1000000,ROUND(D28,8)&lt;&gt;D28),"Podaj dodatnią zamkniętą ilość",IF(NOT(ISNUMBER(INDEX('Trades'!$D$9:$D$208,MATCH(B28,'Trades'!$A$9:$A$208,0)))),"Podaj prawidłowy czas otwarcia",IF(C28&lt;INDEX('Trades'!$D$9:$D$208,MATCH(B28,'Trades'!$A$9:$A$208,0)),"Wyjście poprzedza otwarcie",IF(AND(E28&lt;&gt;"",OR(NOT(ISNUMBER(E28)),E28&lt;=0)),"Podaj dodatnią cenę lub pozostaw puste",IF(AND(F28&lt;&gt;"",NOT(ISNUMBER(F28))),"P&amp;L brutto musi być liczbą lub pozostać pusty",IF(AND(ISNUMBER(F28),OR(ABS(F28)&gt;1000000000,ROUND(F28,2)&lt;&gt;F28)),"Kwoty: do 2 miejsc po przecinku; wartość bezwzględna wpisu ≤ 1 000 000 000.",""))))))))))))))))</x:f>
      </x:c>
      <x:c r="I28" s="29" t="str">
        <x:f>IF(ISNUMBER(D28),ROUND(D28,8),"")</x:f>
      </x:c>
      <x:c r="J28" s="29" t="n">
        <x:f>IF(ISNUMBER(F28),1,0)</x:f>
        <x:v>0</x:v>
      </x:c>
      <x:c r="K28" s="29" t="n">
        <x:f>IF(COUNTA(A28:F28)=0,0,1)</x:f>
        <x:v>0</x:v>
      </x:c>
    </x:row>
    <x:row r="29" ht="36" customHeight="1">
      <x:c r="A29" s="34"/>
      <x:c r="B29" s="34"/>
      <x:c r="C29" s="35"/>
      <x:c r="D29" s="36"/>
      <x:c r="E29" s="36"/>
      <x:c r="F29" s="37"/>
      <x:c r="G29" s="38" t="n">
        <x:f>IF(K29=0,0,IF(H29="",1,-1))</x:f>
        <x:v>0</x:v>
      </x:c>
      <x:c r="H29" s="33" t="str">
        <x:f>IF(K29=0,"",IF(A29="","Podaj ID wyjścia",IF(IF(IFERROR(OR(CODE(UPPER(LEFT(A29,1)))&lt;65,CODE(UPPER(LEFT(A29,1)))&gt;90),TRUE),TRUE,OR(NOT(ISTEXT(A29)),LEN(A29)&gt;64,LEN(A29)&lt;&gt;LEN(SUBSTITUTE(A29,"*","")),LEN(A29)&lt;&gt;LEN(SUBSTITUTE(A29,"?","")),LEN(A29)&lt;&gt;LEN(SUBSTITUTE(A29,"~","")),LEN(A29)&lt;&gt;LEN(SUBSTITUTE(A29,"=","")),LEN(A29)&lt;&gt;LEN(SUBSTITUTE(A29,"&lt;","")),LEN(A29)&lt;&gt;LEN(SUBSTITUTE(A29,"&gt;","")))),"ID: tekst zaczynający się od A–Z, do 64 znaków; bez *, ?, ~, =, &lt; i &gt;. Przykład: T-001.",IF(COUNTIFS('Exits'!$A$9:$A$608,A29)&lt;&gt;1,"ID wyjścia się powtarza",IF(B29="","Podaj ID nadrzędnej transakcji",IF(IF(IFERROR(OR(CODE(UPPER(LEFT(B29,1)))&lt;65,CODE(UPPER(LEFT(B29,1)))&gt;90),TRUE),TRUE,OR(NOT(ISTEXT(B29)),LEN(B29)&gt;64,LEN(B29)&lt;&gt;LEN(SUBSTITUTE(B29,"*","")),LEN(B29)&lt;&gt;LEN(SUBSTITUTE(B29,"?","")),LEN(B29)&lt;&gt;LEN(SUBSTITUTE(B29,"~","")),LEN(B29)&lt;&gt;LEN(SUBSTITUTE(B29,"=","")),LEN(B29)&lt;&gt;LEN(SUBSTITUTE(B29,"&lt;","")),LEN(B29)&lt;&gt;LEN(SUBSTITUTE(B29,"&gt;","")))),"ID: tekst zaczynający się od A–Z, do 64 znaków; bez *, ?, ~, =, &lt; i &gt;. Przykład: T-001.",IF(COUNTIFS('Trades'!$A$9:$A$208,B29)&lt;&gt;1,"ID musi pasować do jednego wiersza Trades",IF(NOT(ISNUMBER(C29)),"Podaj prawidłowy czas zamknięcia",IF(OR(C29&lt;1,C29&gt;2958465),"Podaj prawidłowy czas zamknięcia",IF(NOT(ISNUMBER(D29)),"Podaj dodatnią zamkniętą ilość",IF(OR(D29&lt;=0,D29&gt;1000000,ROUND(D29,8)&lt;&gt;D29),"Podaj dodatnią zamkniętą ilość",IF(NOT(ISNUMBER(INDEX('Trades'!$D$9:$D$208,MATCH(B29,'Trades'!$A$9:$A$208,0)))),"Podaj prawidłowy czas otwarcia",IF(C29&lt;INDEX('Trades'!$D$9:$D$208,MATCH(B29,'Trades'!$A$9:$A$208,0)),"Wyjście poprzedza otwarcie",IF(AND(E29&lt;&gt;"",OR(NOT(ISNUMBER(E29)),E29&lt;=0)),"Podaj dodatnią cenę lub pozostaw puste",IF(AND(F29&lt;&gt;"",NOT(ISNUMBER(F29))),"P&amp;L brutto musi być liczbą lub pozostać pusty",IF(AND(ISNUMBER(F29),OR(ABS(F29)&gt;1000000000,ROUND(F29,2)&lt;&gt;F29)),"Kwoty: do 2 miejsc po przecinku; wartość bezwzględna wpisu ≤ 1 000 000 000.",""))))))))))))))))</x:f>
      </x:c>
      <x:c r="I29" s="29" t="str">
        <x:f>IF(ISNUMBER(D29),ROUND(D29,8),"")</x:f>
      </x:c>
      <x:c r="J29" s="29" t="n">
        <x:f>IF(ISNUMBER(F29),1,0)</x:f>
        <x:v>0</x:v>
      </x:c>
      <x:c r="K29" s="29" t="n">
        <x:f>IF(COUNTA(A29:F29)=0,0,1)</x:f>
        <x:v>0</x:v>
      </x:c>
    </x:row>
    <x:row r="30" ht="36" customHeight="1">
      <x:c r="A30" s="34"/>
      <x:c r="B30" s="34"/>
      <x:c r="C30" s="35"/>
      <x:c r="D30" s="36"/>
      <x:c r="E30" s="36"/>
      <x:c r="F30" s="37"/>
      <x:c r="G30" s="38" t="n">
        <x:f>IF(K30=0,0,IF(H30="",1,-1))</x:f>
        <x:v>0</x:v>
      </x:c>
      <x:c r="H30" s="33" t="str">
        <x:f>IF(K30=0,"",IF(A30="","Podaj ID wyjścia",IF(IF(IFERROR(OR(CODE(UPPER(LEFT(A30,1)))&lt;65,CODE(UPPER(LEFT(A30,1)))&gt;90),TRUE),TRUE,OR(NOT(ISTEXT(A30)),LEN(A30)&gt;64,LEN(A30)&lt;&gt;LEN(SUBSTITUTE(A30,"*","")),LEN(A30)&lt;&gt;LEN(SUBSTITUTE(A30,"?","")),LEN(A30)&lt;&gt;LEN(SUBSTITUTE(A30,"~","")),LEN(A30)&lt;&gt;LEN(SUBSTITUTE(A30,"=","")),LEN(A30)&lt;&gt;LEN(SUBSTITUTE(A30,"&lt;","")),LEN(A30)&lt;&gt;LEN(SUBSTITUTE(A30,"&gt;","")))),"ID: tekst zaczynający się od A–Z, do 64 znaków; bez *, ?, ~, =, &lt; i &gt;. Przykład: T-001.",IF(COUNTIFS('Exits'!$A$9:$A$608,A30)&lt;&gt;1,"ID wyjścia się powtarza",IF(B30="","Podaj ID nadrzędnej transakcji",IF(IF(IFERROR(OR(CODE(UPPER(LEFT(B30,1)))&lt;65,CODE(UPPER(LEFT(B30,1)))&gt;90),TRUE),TRUE,OR(NOT(ISTEXT(B30)),LEN(B30)&gt;64,LEN(B30)&lt;&gt;LEN(SUBSTITUTE(B30,"*","")),LEN(B30)&lt;&gt;LEN(SUBSTITUTE(B30,"?","")),LEN(B30)&lt;&gt;LEN(SUBSTITUTE(B30,"~","")),LEN(B30)&lt;&gt;LEN(SUBSTITUTE(B30,"=","")),LEN(B30)&lt;&gt;LEN(SUBSTITUTE(B30,"&lt;","")),LEN(B30)&lt;&gt;LEN(SUBSTITUTE(B30,"&gt;","")))),"ID: tekst zaczynający się od A–Z, do 64 znaków; bez *, ?, ~, =, &lt; i &gt;. Przykład: T-001.",IF(COUNTIFS('Trades'!$A$9:$A$208,B30)&lt;&gt;1,"ID musi pasować do jednego wiersza Trades",IF(NOT(ISNUMBER(C30)),"Podaj prawidłowy czas zamknięcia",IF(OR(C30&lt;1,C30&gt;2958465),"Podaj prawidłowy czas zamknięcia",IF(NOT(ISNUMBER(D30)),"Podaj dodatnią zamkniętą ilość",IF(OR(D30&lt;=0,D30&gt;1000000,ROUND(D30,8)&lt;&gt;D30),"Podaj dodatnią zamkniętą ilość",IF(NOT(ISNUMBER(INDEX('Trades'!$D$9:$D$208,MATCH(B30,'Trades'!$A$9:$A$208,0)))),"Podaj prawidłowy czas otwarcia",IF(C30&lt;INDEX('Trades'!$D$9:$D$208,MATCH(B30,'Trades'!$A$9:$A$208,0)),"Wyjście poprzedza otwarcie",IF(AND(E30&lt;&gt;"",OR(NOT(ISNUMBER(E30)),E30&lt;=0)),"Podaj dodatnią cenę lub pozostaw puste",IF(AND(F30&lt;&gt;"",NOT(ISNUMBER(F30))),"P&amp;L brutto musi być liczbą lub pozostać pusty",IF(AND(ISNUMBER(F30),OR(ABS(F30)&gt;1000000000,ROUND(F30,2)&lt;&gt;F30)),"Kwoty: do 2 miejsc po przecinku; wartość bezwzględna wpisu ≤ 1 000 000 000.",""))))))))))))))))</x:f>
      </x:c>
      <x:c r="I30" s="29" t="str">
        <x:f>IF(ISNUMBER(D30),ROUND(D30,8),"")</x:f>
      </x:c>
      <x:c r="J30" s="29" t="n">
        <x:f>IF(ISNUMBER(F30),1,0)</x:f>
        <x:v>0</x:v>
      </x:c>
      <x:c r="K30" s="29" t="n">
        <x:f>IF(COUNTA(A30:F30)=0,0,1)</x:f>
        <x:v>0</x:v>
      </x:c>
    </x:row>
    <x:row r="31" ht="36" customHeight="1">
      <x:c r="A31" s="34"/>
      <x:c r="B31" s="34"/>
      <x:c r="C31" s="35"/>
      <x:c r="D31" s="36"/>
      <x:c r="E31" s="36"/>
      <x:c r="F31" s="37"/>
      <x:c r="G31" s="38" t="n">
        <x:f>IF(K31=0,0,IF(H31="",1,-1))</x:f>
        <x:v>0</x:v>
      </x:c>
      <x:c r="H31" s="33" t="str">
        <x:f>IF(K31=0,"",IF(A31="","Podaj ID wyjścia",IF(IF(IFERROR(OR(CODE(UPPER(LEFT(A31,1)))&lt;65,CODE(UPPER(LEFT(A31,1)))&gt;90),TRUE),TRUE,OR(NOT(ISTEXT(A31)),LEN(A31)&gt;64,LEN(A31)&lt;&gt;LEN(SUBSTITUTE(A31,"*","")),LEN(A31)&lt;&gt;LEN(SUBSTITUTE(A31,"?","")),LEN(A31)&lt;&gt;LEN(SUBSTITUTE(A31,"~","")),LEN(A31)&lt;&gt;LEN(SUBSTITUTE(A31,"=","")),LEN(A31)&lt;&gt;LEN(SUBSTITUTE(A31,"&lt;","")),LEN(A31)&lt;&gt;LEN(SUBSTITUTE(A31,"&gt;","")))),"ID: tekst zaczynający się od A–Z, do 64 znaków; bez *, ?, ~, =, &lt; i &gt;. Przykład: T-001.",IF(COUNTIFS('Exits'!$A$9:$A$608,A31)&lt;&gt;1,"ID wyjścia się powtarza",IF(B31="","Podaj ID nadrzędnej transakcji",IF(IF(IFERROR(OR(CODE(UPPER(LEFT(B31,1)))&lt;65,CODE(UPPER(LEFT(B31,1)))&gt;90),TRUE),TRUE,OR(NOT(ISTEXT(B31)),LEN(B31)&gt;64,LEN(B31)&lt;&gt;LEN(SUBSTITUTE(B31,"*","")),LEN(B31)&lt;&gt;LEN(SUBSTITUTE(B31,"?","")),LEN(B31)&lt;&gt;LEN(SUBSTITUTE(B31,"~","")),LEN(B31)&lt;&gt;LEN(SUBSTITUTE(B31,"=","")),LEN(B31)&lt;&gt;LEN(SUBSTITUTE(B31,"&lt;","")),LEN(B31)&lt;&gt;LEN(SUBSTITUTE(B31,"&gt;","")))),"ID: tekst zaczynający się od A–Z, do 64 znaków; bez *, ?, ~, =, &lt; i &gt;. Przykład: T-001.",IF(COUNTIFS('Trades'!$A$9:$A$208,B31)&lt;&gt;1,"ID musi pasować do jednego wiersza Trades",IF(NOT(ISNUMBER(C31)),"Podaj prawidłowy czas zamknięcia",IF(OR(C31&lt;1,C31&gt;2958465),"Podaj prawidłowy czas zamknięcia",IF(NOT(ISNUMBER(D31)),"Podaj dodatnią zamkniętą ilość",IF(OR(D31&lt;=0,D31&gt;1000000,ROUND(D31,8)&lt;&gt;D31),"Podaj dodatnią zamkniętą ilość",IF(NOT(ISNUMBER(INDEX('Trades'!$D$9:$D$208,MATCH(B31,'Trades'!$A$9:$A$208,0)))),"Podaj prawidłowy czas otwarcia",IF(C31&lt;INDEX('Trades'!$D$9:$D$208,MATCH(B31,'Trades'!$A$9:$A$208,0)),"Wyjście poprzedza otwarcie",IF(AND(E31&lt;&gt;"",OR(NOT(ISNUMBER(E31)),E31&lt;=0)),"Podaj dodatnią cenę lub pozostaw puste",IF(AND(F31&lt;&gt;"",NOT(ISNUMBER(F31))),"P&amp;L brutto musi być liczbą lub pozostać pusty",IF(AND(ISNUMBER(F31),OR(ABS(F31)&gt;1000000000,ROUND(F31,2)&lt;&gt;F31)),"Kwoty: do 2 miejsc po przecinku; wartość bezwzględna wpisu ≤ 1 000 000 000.",""))))))))))))))))</x:f>
      </x:c>
      <x:c r="I31" s="29" t="str">
        <x:f>IF(ISNUMBER(D31),ROUND(D31,8),"")</x:f>
      </x:c>
      <x:c r="J31" s="29" t="n">
        <x:f>IF(ISNUMBER(F31),1,0)</x:f>
        <x:v>0</x:v>
      </x:c>
      <x:c r="K31" s="29" t="n">
        <x:f>IF(COUNTA(A31:F31)=0,0,1)</x:f>
        <x:v>0</x:v>
      </x:c>
    </x:row>
    <x:row r="32" ht="36" customHeight="1">
      <x:c r="A32" s="34"/>
      <x:c r="B32" s="34"/>
      <x:c r="C32" s="35"/>
      <x:c r="D32" s="36"/>
      <x:c r="E32" s="36"/>
      <x:c r="F32" s="37"/>
      <x:c r="G32" s="38" t="n">
        <x:f>IF(K32=0,0,IF(H32="",1,-1))</x:f>
        <x:v>0</x:v>
      </x:c>
      <x:c r="H32" s="33" t="str">
        <x:f>IF(K32=0,"",IF(A32="","Podaj ID wyjścia",IF(IF(IFERROR(OR(CODE(UPPER(LEFT(A32,1)))&lt;65,CODE(UPPER(LEFT(A32,1)))&gt;90),TRUE),TRUE,OR(NOT(ISTEXT(A32)),LEN(A32)&gt;64,LEN(A32)&lt;&gt;LEN(SUBSTITUTE(A32,"*","")),LEN(A32)&lt;&gt;LEN(SUBSTITUTE(A32,"?","")),LEN(A32)&lt;&gt;LEN(SUBSTITUTE(A32,"~","")),LEN(A32)&lt;&gt;LEN(SUBSTITUTE(A32,"=","")),LEN(A32)&lt;&gt;LEN(SUBSTITUTE(A32,"&lt;","")),LEN(A32)&lt;&gt;LEN(SUBSTITUTE(A32,"&gt;","")))),"ID: tekst zaczynający się od A–Z, do 64 znaków; bez *, ?, ~, =, &lt; i &gt;. Przykład: T-001.",IF(COUNTIFS('Exits'!$A$9:$A$608,A32)&lt;&gt;1,"ID wyjścia się powtarza",IF(B32="","Podaj ID nadrzędnej transakcji",IF(IF(IFERROR(OR(CODE(UPPER(LEFT(B32,1)))&lt;65,CODE(UPPER(LEFT(B32,1)))&gt;90),TRUE),TRUE,OR(NOT(ISTEXT(B32)),LEN(B32)&gt;64,LEN(B32)&lt;&gt;LEN(SUBSTITUTE(B32,"*","")),LEN(B32)&lt;&gt;LEN(SUBSTITUTE(B32,"?","")),LEN(B32)&lt;&gt;LEN(SUBSTITUTE(B32,"~","")),LEN(B32)&lt;&gt;LEN(SUBSTITUTE(B32,"=","")),LEN(B32)&lt;&gt;LEN(SUBSTITUTE(B32,"&lt;","")),LEN(B32)&lt;&gt;LEN(SUBSTITUTE(B32,"&gt;","")))),"ID: tekst zaczynający się od A–Z, do 64 znaków; bez *, ?, ~, =, &lt; i &gt;. Przykład: T-001.",IF(COUNTIFS('Trades'!$A$9:$A$208,B32)&lt;&gt;1,"ID musi pasować do jednego wiersza Trades",IF(NOT(ISNUMBER(C32)),"Podaj prawidłowy czas zamknięcia",IF(OR(C32&lt;1,C32&gt;2958465),"Podaj prawidłowy czas zamknięcia",IF(NOT(ISNUMBER(D32)),"Podaj dodatnią zamkniętą ilość",IF(OR(D32&lt;=0,D32&gt;1000000,ROUND(D32,8)&lt;&gt;D32),"Podaj dodatnią zamkniętą ilość",IF(NOT(ISNUMBER(INDEX('Trades'!$D$9:$D$208,MATCH(B32,'Trades'!$A$9:$A$208,0)))),"Podaj prawidłowy czas otwarcia",IF(C32&lt;INDEX('Trades'!$D$9:$D$208,MATCH(B32,'Trades'!$A$9:$A$208,0)),"Wyjście poprzedza otwarcie",IF(AND(E32&lt;&gt;"",OR(NOT(ISNUMBER(E32)),E32&lt;=0)),"Podaj dodatnią cenę lub pozostaw puste",IF(AND(F32&lt;&gt;"",NOT(ISNUMBER(F32))),"P&amp;L brutto musi być liczbą lub pozostać pusty",IF(AND(ISNUMBER(F32),OR(ABS(F32)&gt;1000000000,ROUND(F32,2)&lt;&gt;F32)),"Kwoty: do 2 miejsc po przecinku; wartość bezwzględna wpisu ≤ 1 000 000 000.",""))))))))))))))))</x:f>
      </x:c>
      <x:c r="I32" s="29" t="str">
        <x:f>IF(ISNUMBER(D32),ROUND(D32,8),"")</x:f>
      </x:c>
      <x:c r="J32" s="29" t="n">
        <x:f>IF(ISNUMBER(F32),1,0)</x:f>
        <x:v>0</x:v>
      </x:c>
      <x:c r="K32" s="29" t="n">
        <x:f>IF(COUNTA(A32:F32)=0,0,1)</x:f>
        <x:v>0</x:v>
      </x:c>
    </x:row>
    <x:row r="33" ht="36" customHeight="1">
      <x:c r="A33" s="34"/>
      <x:c r="B33" s="34"/>
      <x:c r="C33" s="35"/>
      <x:c r="D33" s="36"/>
      <x:c r="E33" s="36"/>
      <x:c r="F33" s="37"/>
      <x:c r="G33" s="38" t="n">
        <x:f>IF(K33=0,0,IF(H33="",1,-1))</x:f>
        <x:v>0</x:v>
      </x:c>
      <x:c r="H33" s="33" t="str">
        <x:f>IF(K33=0,"",IF(A33="","Podaj ID wyjścia",IF(IF(IFERROR(OR(CODE(UPPER(LEFT(A33,1)))&lt;65,CODE(UPPER(LEFT(A33,1)))&gt;90),TRUE),TRUE,OR(NOT(ISTEXT(A33)),LEN(A33)&gt;64,LEN(A33)&lt;&gt;LEN(SUBSTITUTE(A33,"*","")),LEN(A33)&lt;&gt;LEN(SUBSTITUTE(A33,"?","")),LEN(A33)&lt;&gt;LEN(SUBSTITUTE(A33,"~","")),LEN(A33)&lt;&gt;LEN(SUBSTITUTE(A33,"=","")),LEN(A33)&lt;&gt;LEN(SUBSTITUTE(A33,"&lt;","")),LEN(A33)&lt;&gt;LEN(SUBSTITUTE(A33,"&gt;","")))),"ID: tekst zaczynający się od A–Z, do 64 znaków; bez *, ?, ~, =, &lt; i &gt;. Przykład: T-001.",IF(COUNTIFS('Exits'!$A$9:$A$608,A33)&lt;&gt;1,"ID wyjścia się powtarza",IF(B33="","Podaj ID nadrzędnej transakcji",IF(IF(IFERROR(OR(CODE(UPPER(LEFT(B33,1)))&lt;65,CODE(UPPER(LEFT(B33,1)))&gt;90),TRUE),TRUE,OR(NOT(ISTEXT(B33)),LEN(B33)&gt;64,LEN(B33)&lt;&gt;LEN(SUBSTITUTE(B33,"*","")),LEN(B33)&lt;&gt;LEN(SUBSTITUTE(B33,"?","")),LEN(B33)&lt;&gt;LEN(SUBSTITUTE(B33,"~","")),LEN(B33)&lt;&gt;LEN(SUBSTITUTE(B33,"=","")),LEN(B33)&lt;&gt;LEN(SUBSTITUTE(B33,"&lt;","")),LEN(B33)&lt;&gt;LEN(SUBSTITUTE(B33,"&gt;","")))),"ID: tekst zaczynający się od A–Z, do 64 znaków; bez *, ?, ~, =, &lt; i &gt;. Przykład: T-001.",IF(COUNTIFS('Trades'!$A$9:$A$208,B33)&lt;&gt;1,"ID musi pasować do jednego wiersza Trades",IF(NOT(ISNUMBER(C33)),"Podaj prawidłowy czas zamknięcia",IF(OR(C33&lt;1,C33&gt;2958465),"Podaj prawidłowy czas zamknięcia",IF(NOT(ISNUMBER(D33)),"Podaj dodatnią zamkniętą ilość",IF(OR(D33&lt;=0,D33&gt;1000000,ROUND(D33,8)&lt;&gt;D33),"Podaj dodatnią zamkniętą ilość",IF(NOT(ISNUMBER(INDEX('Trades'!$D$9:$D$208,MATCH(B33,'Trades'!$A$9:$A$208,0)))),"Podaj prawidłowy czas otwarcia",IF(C33&lt;INDEX('Trades'!$D$9:$D$208,MATCH(B33,'Trades'!$A$9:$A$208,0)),"Wyjście poprzedza otwarcie",IF(AND(E33&lt;&gt;"",OR(NOT(ISNUMBER(E33)),E33&lt;=0)),"Podaj dodatnią cenę lub pozostaw puste",IF(AND(F33&lt;&gt;"",NOT(ISNUMBER(F33))),"P&amp;L brutto musi być liczbą lub pozostać pusty",IF(AND(ISNUMBER(F33),OR(ABS(F33)&gt;1000000000,ROUND(F33,2)&lt;&gt;F33)),"Kwoty: do 2 miejsc po przecinku; wartość bezwzględna wpisu ≤ 1 000 000 000.",""))))))))))))))))</x:f>
      </x:c>
      <x:c r="I33" s="29" t="str">
        <x:f>IF(ISNUMBER(D33),ROUND(D33,8),"")</x:f>
      </x:c>
      <x:c r="J33" s="29" t="n">
        <x:f>IF(ISNUMBER(F33),1,0)</x:f>
        <x:v>0</x:v>
      </x:c>
      <x:c r="K33" s="29" t="n">
        <x:f>IF(COUNTA(A33:F33)=0,0,1)</x:f>
        <x:v>0</x:v>
      </x:c>
    </x:row>
    <x:row r="34" ht="36" customHeight="1">
      <x:c r="A34" s="34"/>
      <x:c r="B34" s="34"/>
      <x:c r="C34" s="35"/>
      <x:c r="D34" s="36"/>
      <x:c r="E34" s="36"/>
      <x:c r="F34" s="37"/>
      <x:c r="G34" s="38" t="n">
        <x:f>IF(K34=0,0,IF(H34="",1,-1))</x:f>
        <x:v>0</x:v>
      </x:c>
      <x:c r="H34" s="33" t="str">
        <x:f>IF(K34=0,"",IF(A34="","Podaj ID wyjścia",IF(IF(IFERROR(OR(CODE(UPPER(LEFT(A34,1)))&lt;65,CODE(UPPER(LEFT(A34,1)))&gt;90),TRUE),TRUE,OR(NOT(ISTEXT(A34)),LEN(A34)&gt;64,LEN(A34)&lt;&gt;LEN(SUBSTITUTE(A34,"*","")),LEN(A34)&lt;&gt;LEN(SUBSTITUTE(A34,"?","")),LEN(A34)&lt;&gt;LEN(SUBSTITUTE(A34,"~","")),LEN(A34)&lt;&gt;LEN(SUBSTITUTE(A34,"=","")),LEN(A34)&lt;&gt;LEN(SUBSTITUTE(A34,"&lt;","")),LEN(A34)&lt;&gt;LEN(SUBSTITUTE(A34,"&gt;","")))),"ID: tekst zaczynający się od A–Z, do 64 znaków; bez *, ?, ~, =, &lt; i &gt;. Przykład: T-001.",IF(COUNTIFS('Exits'!$A$9:$A$608,A34)&lt;&gt;1,"ID wyjścia się powtarza",IF(B34="","Podaj ID nadrzędnej transakcji",IF(IF(IFERROR(OR(CODE(UPPER(LEFT(B34,1)))&lt;65,CODE(UPPER(LEFT(B34,1)))&gt;90),TRUE),TRUE,OR(NOT(ISTEXT(B34)),LEN(B34)&gt;64,LEN(B34)&lt;&gt;LEN(SUBSTITUTE(B34,"*","")),LEN(B34)&lt;&gt;LEN(SUBSTITUTE(B34,"?","")),LEN(B34)&lt;&gt;LEN(SUBSTITUTE(B34,"~","")),LEN(B34)&lt;&gt;LEN(SUBSTITUTE(B34,"=","")),LEN(B34)&lt;&gt;LEN(SUBSTITUTE(B34,"&lt;","")),LEN(B34)&lt;&gt;LEN(SUBSTITUTE(B34,"&gt;","")))),"ID: tekst zaczynający się od A–Z, do 64 znaków; bez *, ?, ~, =, &lt; i &gt;. Przykład: T-001.",IF(COUNTIFS('Trades'!$A$9:$A$208,B34)&lt;&gt;1,"ID musi pasować do jednego wiersza Trades",IF(NOT(ISNUMBER(C34)),"Podaj prawidłowy czas zamknięcia",IF(OR(C34&lt;1,C34&gt;2958465),"Podaj prawidłowy czas zamknięcia",IF(NOT(ISNUMBER(D34)),"Podaj dodatnią zamkniętą ilość",IF(OR(D34&lt;=0,D34&gt;1000000,ROUND(D34,8)&lt;&gt;D34),"Podaj dodatnią zamkniętą ilość",IF(NOT(ISNUMBER(INDEX('Trades'!$D$9:$D$208,MATCH(B34,'Trades'!$A$9:$A$208,0)))),"Podaj prawidłowy czas otwarcia",IF(C34&lt;INDEX('Trades'!$D$9:$D$208,MATCH(B34,'Trades'!$A$9:$A$208,0)),"Wyjście poprzedza otwarcie",IF(AND(E34&lt;&gt;"",OR(NOT(ISNUMBER(E34)),E34&lt;=0)),"Podaj dodatnią cenę lub pozostaw puste",IF(AND(F34&lt;&gt;"",NOT(ISNUMBER(F34))),"P&amp;L brutto musi być liczbą lub pozostać pusty",IF(AND(ISNUMBER(F34),OR(ABS(F34)&gt;1000000000,ROUND(F34,2)&lt;&gt;F34)),"Kwoty: do 2 miejsc po przecinku; wartość bezwzględna wpisu ≤ 1 000 000 000.",""))))))))))))))))</x:f>
      </x:c>
      <x:c r="I34" s="29" t="str">
        <x:f>IF(ISNUMBER(D34),ROUND(D34,8),"")</x:f>
      </x:c>
      <x:c r="J34" s="29" t="n">
        <x:f>IF(ISNUMBER(F34),1,0)</x:f>
        <x:v>0</x:v>
      </x:c>
      <x:c r="K34" s="29" t="n">
        <x:f>IF(COUNTA(A34:F34)=0,0,1)</x:f>
        <x:v>0</x:v>
      </x:c>
    </x:row>
    <x:row r="35" ht="36" customHeight="1">
      <x:c r="A35" s="34"/>
      <x:c r="B35" s="34"/>
      <x:c r="C35" s="35"/>
      <x:c r="D35" s="36"/>
      <x:c r="E35" s="36"/>
      <x:c r="F35" s="37"/>
      <x:c r="G35" s="38" t="n">
        <x:f>IF(K35=0,0,IF(H35="",1,-1))</x:f>
        <x:v>0</x:v>
      </x:c>
      <x:c r="H35" s="33" t="str">
        <x:f>IF(K35=0,"",IF(A35="","Podaj ID wyjścia",IF(IF(IFERROR(OR(CODE(UPPER(LEFT(A35,1)))&lt;65,CODE(UPPER(LEFT(A35,1)))&gt;90),TRUE),TRUE,OR(NOT(ISTEXT(A35)),LEN(A35)&gt;64,LEN(A35)&lt;&gt;LEN(SUBSTITUTE(A35,"*","")),LEN(A35)&lt;&gt;LEN(SUBSTITUTE(A35,"?","")),LEN(A35)&lt;&gt;LEN(SUBSTITUTE(A35,"~","")),LEN(A35)&lt;&gt;LEN(SUBSTITUTE(A35,"=","")),LEN(A35)&lt;&gt;LEN(SUBSTITUTE(A35,"&lt;","")),LEN(A35)&lt;&gt;LEN(SUBSTITUTE(A35,"&gt;","")))),"ID: tekst zaczynający się od A–Z, do 64 znaków; bez *, ?, ~, =, &lt; i &gt;. Przykład: T-001.",IF(COUNTIFS('Exits'!$A$9:$A$608,A35)&lt;&gt;1,"ID wyjścia się powtarza",IF(B35="","Podaj ID nadrzędnej transakcji",IF(IF(IFERROR(OR(CODE(UPPER(LEFT(B35,1)))&lt;65,CODE(UPPER(LEFT(B35,1)))&gt;90),TRUE),TRUE,OR(NOT(ISTEXT(B35)),LEN(B35)&gt;64,LEN(B35)&lt;&gt;LEN(SUBSTITUTE(B35,"*","")),LEN(B35)&lt;&gt;LEN(SUBSTITUTE(B35,"?","")),LEN(B35)&lt;&gt;LEN(SUBSTITUTE(B35,"~","")),LEN(B35)&lt;&gt;LEN(SUBSTITUTE(B35,"=","")),LEN(B35)&lt;&gt;LEN(SUBSTITUTE(B35,"&lt;","")),LEN(B35)&lt;&gt;LEN(SUBSTITUTE(B35,"&gt;","")))),"ID: tekst zaczynający się od A–Z, do 64 znaków; bez *, ?, ~, =, &lt; i &gt;. Przykład: T-001.",IF(COUNTIFS('Trades'!$A$9:$A$208,B35)&lt;&gt;1,"ID musi pasować do jednego wiersza Trades",IF(NOT(ISNUMBER(C35)),"Podaj prawidłowy czas zamknięcia",IF(OR(C35&lt;1,C35&gt;2958465),"Podaj prawidłowy czas zamknięcia",IF(NOT(ISNUMBER(D35)),"Podaj dodatnią zamkniętą ilość",IF(OR(D35&lt;=0,D35&gt;1000000,ROUND(D35,8)&lt;&gt;D35),"Podaj dodatnią zamkniętą ilość",IF(NOT(ISNUMBER(INDEX('Trades'!$D$9:$D$208,MATCH(B35,'Trades'!$A$9:$A$208,0)))),"Podaj prawidłowy czas otwarcia",IF(C35&lt;INDEX('Trades'!$D$9:$D$208,MATCH(B35,'Trades'!$A$9:$A$208,0)),"Wyjście poprzedza otwarcie",IF(AND(E35&lt;&gt;"",OR(NOT(ISNUMBER(E35)),E35&lt;=0)),"Podaj dodatnią cenę lub pozostaw puste",IF(AND(F35&lt;&gt;"",NOT(ISNUMBER(F35))),"P&amp;L brutto musi być liczbą lub pozostać pusty",IF(AND(ISNUMBER(F35),OR(ABS(F35)&gt;1000000000,ROUND(F35,2)&lt;&gt;F35)),"Kwoty: do 2 miejsc po przecinku; wartość bezwzględna wpisu ≤ 1 000 000 000.",""))))))))))))))))</x:f>
      </x:c>
      <x:c r="I35" s="29" t="str">
        <x:f>IF(ISNUMBER(D35),ROUND(D35,8),"")</x:f>
      </x:c>
      <x:c r="J35" s="29" t="n">
        <x:f>IF(ISNUMBER(F35),1,0)</x:f>
        <x:v>0</x:v>
      </x:c>
      <x:c r="K35" s="29" t="n">
        <x:f>IF(COUNTA(A35:F35)=0,0,1)</x:f>
        <x:v>0</x:v>
      </x:c>
    </x:row>
    <x:row r="36" ht="36" customHeight="1">
      <x:c r="A36" s="34"/>
      <x:c r="B36" s="34"/>
      <x:c r="C36" s="35"/>
      <x:c r="D36" s="36"/>
      <x:c r="E36" s="36"/>
      <x:c r="F36" s="37"/>
      <x:c r="G36" s="38" t="n">
        <x:f>IF(K36=0,0,IF(H36="",1,-1))</x:f>
        <x:v>0</x:v>
      </x:c>
      <x:c r="H36" s="33" t="str">
        <x:f>IF(K36=0,"",IF(A36="","Podaj ID wyjścia",IF(IF(IFERROR(OR(CODE(UPPER(LEFT(A36,1)))&lt;65,CODE(UPPER(LEFT(A36,1)))&gt;90),TRUE),TRUE,OR(NOT(ISTEXT(A36)),LEN(A36)&gt;64,LEN(A36)&lt;&gt;LEN(SUBSTITUTE(A36,"*","")),LEN(A36)&lt;&gt;LEN(SUBSTITUTE(A36,"?","")),LEN(A36)&lt;&gt;LEN(SUBSTITUTE(A36,"~","")),LEN(A36)&lt;&gt;LEN(SUBSTITUTE(A36,"=","")),LEN(A36)&lt;&gt;LEN(SUBSTITUTE(A36,"&lt;","")),LEN(A36)&lt;&gt;LEN(SUBSTITUTE(A36,"&gt;","")))),"ID: tekst zaczynający się od A–Z, do 64 znaków; bez *, ?, ~, =, &lt; i &gt;. Przykład: T-001.",IF(COUNTIFS('Exits'!$A$9:$A$608,A36)&lt;&gt;1,"ID wyjścia się powtarza",IF(B36="","Podaj ID nadrzędnej transakcji",IF(IF(IFERROR(OR(CODE(UPPER(LEFT(B36,1)))&lt;65,CODE(UPPER(LEFT(B36,1)))&gt;90),TRUE),TRUE,OR(NOT(ISTEXT(B36)),LEN(B36)&gt;64,LEN(B36)&lt;&gt;LEN(SUBSTITUTE(B36,"*","")),LEN(B36)&lt;&gt;LEN(SUBSTITUTE(B36,"?","")),LEN(B36)&lt;&gt;LEN(SUBSTITUTE(B36,"~","")),LEN(B36)&lt;&gt;LEN(SUBSTITUTE(B36,"=","")),LEN(B36)&lt;&gt;LEN(SUBSTITUTE(B36,"&lt;","")),LEN(B36)&lt;&gt;LEN(SUBSTITUTE(B36,"&gt;","")))),"ID: tekst zaczynający się od A–Z, do 64 znaków; bez *, ?, ~, =, &lt; i &gt;. Przykład: T-001.",IF(COUNTIFS('Trades'!$A$9:$A$208,B36)&lt;&gt;1,"ID musi pasować do jednego wiersza Trades",IF(NOT(ISNUMBER(C36)),"Podaj prawidłowy czas zamknięcia",IF(OR(C36&lt;1,C36&gt;2958465),"Podaj prawidłowy czas zamknięcia",IF(NOT(ISNUMBER(D36)),"Podaj dodatnią zamkniętą ilość",IF(OR(D36&lt;=0,D36&gt;1000000,ROUND(D36,8)&lt;&gt;D36),"Podaj dodatnią zamkniętą ilość",IF(NOT(ISNUMBER(INDEX('Trades'!$D$9:$D$208,MATCH(B36,'Trades'!$A$9:$A$208,0)))),"Podaj prawidłowy czas otwarcia",IF(C36&lt;INDEX('Trades'!$D$9:$D$208,MATCH(B36,'Trades'!$A$9:$A$208,0)),"Wyjście poprzedza otwarcie",IF(AND(E36&lt;&gt;"",OR(NOT(ISNUMBER(E36)),E36&lt;=0)),"Podaj dodatnią cenę lub pozostaw puste",IF(AND(F36&lt;&gt;"",NOT(ISNUMBER(F36))),"P&amp;L brutto musi być liczbą lub pozostać pusty",IF(AND(ISNUMBER(F36),OR(ABS(F36)&gt;1000000000,ROUND(F36,2)&lt;&gt;F36)),"Kwoty: do 2 miejsc po przecinku; wartość bezwzględna wpisu ≤ 1 000 000 000.",""))))))))))))))))</x:f>
      </x:c>
      <x:c r="I36" s="29" t="str">
        <x:f>IF(ISNUMBER(D36),ROUND(D36,8),"")</x:f>
      </x:c>
      <x:c r="J36" s="29" t="n">
        <x:f>IF(ISNUMBER(F36),1,0)</x:f>
        <x:v>0</x:v>
      </x:c>
      <x:c r="K36" s="29" t="n">
        <x:f>IF(COUNTA(A36:F36)=0,0,1)</x:f>
        <x:v>0</x:v>
      </x:c>
    </x:row>
    <x:row r="37" ht="36" customHeight="1">
      <x:c r="A37" s="34"/>
      <x:c r="B37" s="34"/>
      <x:c r="C37" s="35"/>
      <x:c r="D37" s="36"/>
      <x:c r="E37" s="36"/>
      <x:c r="F37" s="37"/>
      <x:c r="G37" s="38" t="n">
        <x:f>IF(K37=0,0,IF(H37="",1,-1))</x:f>
        <x:v>0</x:v>
      </x:c>
      <x:c r="H37" s="33" t="str">
        <x:f>IF(K37=0,"",IF(A37="","Podaj ID wyjścia",IF(IF(IFERROR(OR(CODE(UPPER(LEFT(A37,1)))&lt;65,CODE(UPPER(LEFT(A37,1)))&gt;90),TRUE),TRUE,OR(NOT(ISTEXT(A37)),LEN(A37)&gt;64,LEN(A37)&lt;&gt;LEN(SUBSTITUTE(A37,"*","")),LEN(A37)&lt;&gt;LEN(SUBSTITUTE(A37,"?","")),LEN(A37)&lt;&gt;LEN(SUBSTITUTE(A37,"~","")),LEN(A37)&lt;&gt;LEN(SUBSTITUTE(A37,"=","")),LEN(A37)&lt;&gt;LEN(SUBSTITUTE(A37,"&lt;","")),LEN(A37)&lt;&gt;LEN(SUBSTITUTE(A37,"&gt;","")))),"ID: tekst zaczynający się od A–Z, do 64 znaków; bez *, ?, ~, =, &lt; i &gt;. Przykład: T-001.",IF(COUNTIFS('Exits'!$A$9:$A$608,A37)&lt;&gt;1,"ID wyjścia się powtarza",IF(B37="","Podaj ID nadrzędnej transakcji",IF(IF(IFERROR(OR(CODE(UPPER(LEFT(B37,1)))&lt;65,CODE(UPPER(LEFT(B37,1)))&gt;90),TRUE),TRUE,OR(NOT(ISTEXT(B37)),LEN(B37)&gt;64,LEN(B37)&lt;&gt;LEN(SUBSTITUTE(B37,"*","")),LEN(B37)&lt;&gt;LEN(SUBSTITUTE(B37,"?","")),LEN(B37)&lt;&gt;LEN(SUBSTITUTE(B37,"~","")),LEN(B37)&lt;&gt;LEN(SUBSTITUTE(B37,"=","")),LEN(B37)&lt;&gt;LEN(SUBSTITUTE(B37,"&lt;","")),LEN(B37)&lt;&gt;LEN(SUBSTITUTE(B37,"&gt;","")))),"ID: tekst zaczynający się od A–Z, do 64 znaków; bez *, ?, ~, =, &lt; i &gt;. Przykład: T-001.",IF(COUNTIFS('Trades'!$A$9:$A$208,B37)&lt;&gt;1,"ID musi pasować do jednego wiersza Trades",IF(NOT(ISNUMBER(C37)),"Podaj prawidłowy czas zamknięcia",IF(OR(C37&lt;1,C37&gt;2958465),"Podaj prawidłowy czas zamknięcia",IF(NOT(ISNUMBER(D37)),"Podaj dodatnią zamkniętą ilość",IF(OR(D37&lt;=0,D37&gt;1000000,ROUND(D37,8)&lt;&gt;D37),"Podaj dodatnią zamkniętą ilość",IF(NOT(ISNUMBER(INDEX('Trades'!$D$9:$D$208,MATCH(B37,'Trades'!$A$9:$A$208,0)))),"Podaj prawidłowy czas otwarcia",IF(C37&lt;INDEX('Trades'!$D$9:$D$208,MATCH(B37,'Trades'!$A$9:$A$208,0)),"Wyjście poprzedza otwarcie",IF(AND(E37&lt;&gt;"",OR(NOT(ISNUMBER(E37)),E37&lt;=0)),"Podaj dodatnią cenę lub pozostaw puste",IF(AND(F37&lt;&gt;"",NOT(ISNUMBER(F37))),"P&amp;L brutto musi być liczbą lub pozostać pusty",IF(AND(ISNUMBER(F37),OR(ABS(F37)&gt;1000000000,ROUND(F37,2)&lt;&gt;F37)),"Kwoty: do 2 miejsc po przecinku; wartość bezwzględna wpisu ≤ 1 000 000 000.",""))))))))))))))))</x:f>
      </x:c>
      <x:c r="I37" s="29" t="str">
        <x:f>IF(ISNUMBER(D37),ROUND(D37,8),"")</x:f>
      </x:c>
      <x:c r="J37" s="29" t="n">
        <x:f>IF(ISNUMBER(F37),1,0)</x:f>
        <x:v>0</x:v>
      </x:c>
      <x:c r="K37" s="29" t="n">
        <x:f>IF(COUNTA(A37:F37)=0,0,1)</x:f>
        <x:v>0</x:v>
      </x:c>
    </x:row>
    <x:row r="38" ht="36" customHeight="1">
      <x:c r="A38" s="34"/>
      <x:c r="B38" s="34"/>
      <x:c r="C38" s="35"/>
      <x:c r="D38" s="36"/>
      <x:c r="E38" s="36"/>
      <x:c r="F38" s="37"/>
      <x:c r="G38" s="38" t="n">
        <x:f>IF(K38=0,0,IF(H38="",1,-1))</x:f>
        <x:v>0</x:v>
      </x:c>
      <x:c r="H38" s="33" t="str">
        <x:f>IF(K38=0,"",IF(A38="","Podaj ID wyjścia",IF(IF(IFERROR(OR(CODE(UPPER(LEFT(A38,1)))&lt;65,CODE(UPPER(LEFT(A38,1)))&gt;90),TRUE),TRUE,OR(NOT(ISTEXT(A38)),LEN(A38)&gt;64,LEN(A38)&lt;&gt;LEN(SUBSTITUTE(A38,"*","")),LEN(A38)&lt;&gt;LEN(SUBSTITUTE(A38,"?","")),LEN(A38)&lt;&gt;LEN(SUBSTITUTE(A38,"~","")),LEN(A38)&lt;&gt;LEN(SUBSTITUTE(A38,"=","")),LEN(A38)&lt;&gt;LEN(SUBSTITUTE(A38,"&lt;","")),LEN(A38)&lt;&gt;LEN(SUBSTITUTE(A38,"&gt;","")))),"ID: tekst zaczynający się od A–Z, do 64 znaków; bez *, ?, ~, =, &lt; i &gt;. Przykład: T-001.",IF(COUNTIFS('Exits'!$A$9:$A$608,A38)&lt;&gt;1,"ID wyjścia się powtarza",IF(B38="","Podaj ID nadrzędnej transakcji",IF(IF(IFERROR(OR(CODE(UPPER(LEFT(B38,1)))&lt;65,CODE(UPPER(LEFT(B38,1)))&gt;90),TRUE),TRUE,OR(NOT(ISTEXT(B38)),LEN(B38)&gt;64,LEN(B38)&lt;&gt;LEN(SUBSTITUTE(B38,"*","")),LEN(B38)&lt;&gt;LEN(SUBSTITUTE(B38,"?","")),LEN(B38)&lt;&gt;LEN(SUBSTITUTE(B38,"~","")),LEN(B38)&lt;&gt;LEN(SUBSTITUTE(B38,"=","")),LEN(B38)&lt;&gt;LEN(SUBSTITUTE(B38,"&lt;","")),LEN(B38)&lt;&gt;LEN(SUBSTITUTE(B38,"&gt;","")))),"ID: tekst zaczynający się od A–Z, do 64 znaków; bez *, ?, ~, =, &lt; i &gt;. Przykład: T-001.",IF(COUNTIFS('Trades'!$A$9:$A$208,B38)&lt;&gt;1,"ID musi pasować do jednego wiersza Trades",IF(NOT(ISNUMBER(C38)),"Podaj prawidłowy czas zamknięcia",IF(OR(C38&lt;1,C38&gt;2958465),"Podaj prawidłowy czas zamknięcia",IF(NOT(ISNUMBER(D38)),"Podaj dodatnią zamkniętą ilość",IF(OR(D38&lt;=0,D38&gt;1000000,ROUND(D38,8)&lt;&gt;D38),"Podaj dodatnią zamkniętą ilość",IF(NOT(ISNUMBER(INDEX('Trades'!$D$9:$D$208,MATCH(B38,'Trades'!$A$9:$A$208,0)))),"Podaj prawidłowy czas otwarcia",IF(C38&lt;INDEX('Trades'!$D$9:$D$208,MATCH(B38,'Trades'!$A$9:$A$208,0)),"Wyjście poprzedza otwarcie",IF(AND(E38&lt;&gt;"",OR(NOT(ISNUMBER(E38)),E38&lt;=0)),"Podaj dodatnią cenę lub pozostaw puste",IF(AND(F38&lt;&gt;"",NOT(ISNUMBER(F38))),"P&amp;L brutto musi być liczbą lub pozostać pusty",IF(AND(ISNUMBER(F38),OR(ABS(F38)&gt;1000000000,ROUND(F38,2)&lt;&gt;F38)),"Kwoty: do 2 miejsc po przecinku; wartość bezwzględna wpisu ≤ 1 000 000 000.",""))))))))))))))))</x:f>
      </x:c>
      <x:c r="I38" s="29" t="str">
        <x:f>IF(ISNUMBER(D38),ROUND(D38,8),"")</x:f>
      </x:c>
      <x:c r="J38" s="29" t="n">
        <x:f>IF(ISNUMBER(F38),1,0)</x:f>
        <x:v>0</x:v>
      </x:c>
      <x:c r="K38" s="29" t="n">
        <x:f>IF(COUNTA(A38:F38)=0,0,1)</x:f>
        <x:v>0</x:v>
      </x:c>
    </x:row>
    <x:row r="39" ht="36" customHeight="1">
      <x:c r="A39" s="34"/>
      <x:c r="B39" s="34"/>
      <x:c r="C39" s="35"/>
      <x:c r="D39" s="36"/>
      <x:c r="E39" s="36"/>
      <x:c r="F39" s="37"/>
      <x:c r="G39" s="38" t="n">
        <x:f>IF(K39=0,0,IF(H39="",1,-1))</x:f>
        <x:v>0</x:v>
      </x:c>
      <x:c r="H39" s="33" t="str">
        <x:f>IF(K39=0,"",IF(A39="","Podaj ID wyjścia",IF(IF(IFERROR(OR(CODE(UPPER(LEFT(A39,1)))&lt;65,CODE(UPPER(LEFT(A39,1)))&gt;90),TRUE),TRUE,OR(NOT(ISTEXT(A39)),LEN(A39)&gt;64,LEN(A39)&lt;&gt;LEN(SUBSTITUTE(A39,"*","")),LEN(A39)&lt;&gt;LEN(SUBSTITUTE(A39,"?","")),LEN(A39)&lt;&gt;LEN(SUBSTITUTE(A39,"~","")),LEN(A39)&lt;&gt;LEN(SUBSTITUTE(A39,"=","")),LEN(A39)&lt;&gt;LEN(SUBSTITUTE(A39,"&lt;","")),LEN(A39)&lt;&gt;LEN(SUBSTITUTE(A39,"&gt;","")))),"ID: tekst zaczynający się od A–Z, do 64 znaków; bez *, ?, ~, =, &lt; i &gt;. Przykład: T-001.",IF(COUNTIFS('Exits'!$A$9:$A$608,A39)&lt;&gt;1,"ID wyjścia się powtarza",IF(B39="","Podaj ID nadrzędnej transakcji",IF(IF(IFERROR(OR(CODE(UPPER(LEFT(B39,1)))&lt;65,CODE(UPPER(LEFT(B39,1)))&gt;90),TRUE),TRUE,OR(NOT(ISTEXT(B39)),LEN(B39)&gt;64,LEN(B39)&lt;&gt;LEN(SUBSTITUTE(B39,"*","")),LEN(B39)&lt;&gt;LEN(SUBSTITUTE(B39,"?","")),LEN(B39)&lt;&gt;LEN(SUBSTITUTE(B39,"~","")),LEN(B39)&lt;&gt;LEN(SUBSTITUTE(B39,"=","")),LEN(B39)&lt;&gt;LEN(SUBSTITUTE(B39,"&lt;","")),LEN(B39)&lt;&gt;LEN(SUBSTITUTE(B39,"&gt;","")))),"ID: tekst zaczynający się od A–Z, do 64 znaków; bez *, ?, ~, =, &lt; i &gt;. Przykład: T-001.",IF(COUNTIFS('Trades'!$A$9:$A$208,B39)&lt;&gt;1,"ID musi pasować do jednego wiersza Trades",IF(NOT(ISNUMBER(C39)),"Podaj prawidłowy czas zamknięcia",IF(OR(C39&lt;1,C39&gt;2958465),"Podaj prawidłowy czas zamknięcia",IF(NOT(ISNUMBER(D39)),"Podaj dodatnią zamkniętą ilość",IF(OR(D39&lt;=0,D39&gt;1000000,ROUND(D39,8)&lt;&gt;D39),"Podaj dodatnią zamkniętą ilość",IF(NOT(ISNUMBER(INDEX('Trades'!$D$9:$D$208,MATCH(B39,'Trades'!$A$9:$A$208,0)))),"Podaj prawidłowy czas otwarcia",IF(C39&lt;INDEX('Trades'!$D$9:$D$208,MATCH(B39,'Trades'!$A$9:$A$208,0)),"Wyjście poprzedza otwarcie",IF(AND(E39&lt;&gt;"",OR(NOT(ISNUMBER(E39)),E39&lt;=0)),"Podaj dodatnią cenę lub pozostaw puste",IF(AND(F39&lt;&gt;"",NOT(ISNUMBER(F39))),"P&amp;L brutto musi być liczbą lub pozostać pusty",IF(AND(ISNUMBER(F39),OR(ABS(F39)&gt;1000000000,ROUND(F39,2)&lt;&gt;F39)),"Kwoty: do 2 miejsc po przecinku; wartość bezwzględna wpisu ≤ 1 000 000 000.",""))))))))))))))))</x:f>
      </x:c>
      <x:c r="I39" s="29" t="str">
        <x:f>IF(ISNUMBER(D39),ROUND(D39,8),"")</x:f>
      </x:c>
      <x:c r="J39" s="29" t="n">
        <x:f>IF(ISNUMBER(F39),1,0)</x:f>
        <x:v>0</x:v>
      </x:c>
      <x:c r="K39" s="29" t="n">
        <x:f>IF(COUNTA(A39:F39)=0,0,1)</x:f>
        <x:v>0</x:v>
      </x:c>
    </x:row>
    <x:row r="40" ht="36" customHeight="1">
      <x:c r="A40" s="34"/>
      <x:c r="B40" s="34"/>
      <x:c r="C40" s="35"/>
      <x:c r="D40" s="36"/>
      <x:c r="E40" s="36"/>
      <x:c r="F40" s="37"/>
      <x:c r="G40" s="38" t="n">
        <x:f>IF(K40=0,0,IF(H40="",1,-1))</x:f>
        <x:v>0</x:v>
      </x:c>
      <x:c r="H40" s="33" t="str">
        <x:f>IF(K40=0,"",IF(A40="","Podaj ID wyjścia",IF(IF(IFERROR(OR(CODE(UPPER(LEFT(A40,1)))&lt;65,CODE(UPPER(LEFT(A40,1)))&gt;90),TRUE),TRUE,OR(NOT(ISTEXT(A40)),LEN(A40)&gt;64,LEN(A40)&lt;&gt;LEN(SUBSTITUTE(A40,"*","")),LEN(A40)&lt;&gt;LEN(SUBSTITUTE(A40,"?","")),LEN(A40)&lt;&gt;LEN(SUBSTITUTE(A40,"~","")),LEN(A40)&lt;&gt;LEN(SUBSTITUTE(A40,"=","")),LEN(A40)&lt;&gt;LEN(SUBSTITUTE(A40,"&lt;","")),LEN(A40)&lt;&gt;LEN(SUBSTITUTE(A40,"&gt;","")))),"ID: tekst zaczynający się od A–Z, do 64 znaków; bez *, ?, ~, =, &lt; i &gt;. Przykład: T-001.",IF(COUNTIFS('Exits'!$A$9:$A$608,A40)&lt;&gt;1,"ID wyjścia się powtarza",IF(B40="","Podaj ID nadrzędnej transakcji",IF(IF(IFERROR(OR(CODE(UPPER(LEFT(B40,1)))&lt;65,CODE(UPPER(LEFT(B40,1)))&gt;90),TRUE),TRUE,OR(NOT(ISTEXT(B40)),LEN(B40)&gt;64,LEN(B40)&lt;&gt;LEN(SUBSTITUTE(B40,"*","")),LEN(B40)&lt;&gt;LEN(SUBSTITUTE(B40,"?","")),LEN(B40)&lt;&gt;LEN(SUBSTITUTE(B40,"~","")),LEN(B40)&lt;&gt;LEN(SUBSTITUTE(B40,"=","")),LEN(B40)&lt;&gt;LEN(SUBSTITUTE(B40,"&lt;","")),LEN(B40)&lt;&gt;LEN(SUBSTITUTE(B40,"&gt;","")))),"ID: tekst zaczynający się od A–Z, do 64 znaków; bez *, ?, ~, =, &lt; i &gt;. Przykład: T-001.",IF(COUNTIFS('Trades'!$A$9:$A$208,B40)&lt;&gt;1,"ID musi pasować do jednego wiersza Trades",IF(NOT(ISNUMBER(C40)),"Podaj prawidłowy czas zamknięcia",IF(OR(C40&lt;1,C40&gt;2958465),"Podaj prawidłowy czas zamknięcia",IF(NOT(ISNUMBER(D40)),"Podaj dodatnią zamkniętą ilość",IF(OR(D40&lt;=0,D40&gt;1000000,ROUND(D40,8)&lt;&gt;D40),"Podaj dodatnią zamkniętą ilość",IF(NOT(ISNUMBER(INDEX('Trades'!$D$9:$D$208,MATCH(B40,'Trades'!$A$9:$A$208,0)))),"Podaj prawidłowy czas otwarcia",IF(C40&lt;INDEX('Trades'!$D$9:$D$208,MATCH(B40,'Trades'!$A$9:$A$208,0)),"Wyjście poprzedza otwarcie",IF(AND(E40&lt;&gt;"",OR(NOT(ISNUMBER(E40)),E40&lt;=0)),"Podaj dodatnią cenę lub pozostaw puste",IF(AND(F40&lt;&gt;"",NOT(ISNUMBER(F40))),"P&amp;L brutto musi być liczbą lub pozostać pusty",IF(AND(ISNUMBER(F40),OR(ABS(F40)&gt;1000000000,ROUND(F40,2)&lt;&gt;F40)),"Kwoty: do 2 miejsc po przecinku; wartość bezwzględna wpisu ≤ 1 000 000 000.",""))))))))))))))))</x:f>
      </x:c>
      <x:c r="I40" s="29" t="str">
        <x:f>IF(ISNUMBER(D40),ROUND(D40,8),"")</x:f>
      </x:c>
      <x:c r="J40" s="29" t="n">
        <x:f>IF(ISNUMBER(F40),1,0)</x:f>
        <x:v>0</x:v>
      </x:c>
      <x:c r="K40" s="29" t="n">
        <x:f>IF(COUNTA(A40:F40)=0,0,1)</x:f>
        <x:v>0</x:v>
      </x:c>
    </x:row>
    <x:row r="41" ht="36" customHeight="1">
      <x:c r="A41" s="34"/>
      <x:c r="B41" s="34"/>
      <x:c r="C41" s="35"/>
      <x:c r="D41" s="36"/>
      <x:c r="E41" s="36"/>
      <x:c r="F41" s="37"/>
      <x:c r="G41" s="38" t="n">
        <x:f>IF(K41=0,0,IF(H41="",1,-1))</x:f>
        <x:v>0</x:v>
      </x:c>
      <x:c r="H41" s="33" t="str">
        <x:f>IF(K41=0,"",IF(A41="","Podaj ID wyjścia",IF(IF(IFERROR(OR(CODE(UPPER(LEFT(A41,1)))&lt;65,CODE(UPPER(LEFT(A41,1)))&gt;90),TRUE),TRUE,OR(NOT(ISTEXT(A41)),LEN(A41)&gt;64,LEN(A41)&lt;&gt;LEN(SUBSTITUTE(A41,"*","")),LEN(A41)&lt;&gt;LEN(SUBSTITUTE(A41,"?","")),LEN(A41)&lt;&gt;LEN(SUBSTITUTE(A41,"~","")),LEN(A41)&lt;&gt;LEN(SUBSTITUTE(A41,"=","")),LEN(A41)&lt;&gt;LEN(SUBSTITUTE(A41,"&lt;","")),LEN(A41)&lt;&gt;LEN(SUBSTITUTE(A41,"&gt;","")))),"ID: tekst zaczynający się od A–Z, do 64 znaków; bez *, ?, ~, =, &lt; i &gt;. Przykład: T-001.",IF(COUNTIFS('Exits'!$A$9:$A$608,A41)&lt;&gt;1,"ID wyjścia się powtarza",IF(B41="","Podaj ID nadrzędnej transakcji",IF(IF(IFERROR(OR(CODE(UPPER(LEFT(B41,1)))&lt;65,CODE(UPPER(LEFT(B41,1)))&gt;90),TRUE),TRUE,OR(NOT(ISTEXT(B41)),LEN(B41)&gt;64,LEN(B41)&lt;&gt;LEN(SUBSTITUTE(B41,"*","")),LEN(B41)&lt;&gt;LEN(SUBSTITUTE(B41,"?","")),LEN(B41)&lt;&gt;LEN(SUBSTITUTE(B41,"~","")),LEN(B41)&lt;&gt;LEN(SUBSTITUTE(B41,"=","")),LEN(B41)&lt;&gt;LEN(SUBSTITUTE(B41,"&lt;","")),LEN(B41)&lt;&gt;LEN(SUBSTITUTE(B41,"&gt;","")))),"ID: tekst zaczynający się od A–Z, do 64 znaków; bez *, ?, ~, =, &lt; i &gt;. Przykład: T-001.",IF(COUNTIFS('Trades'!$A$9:$A$208,B41)&lt;&gt;1,"ID musi pasować do jednego wiersza Trades",IF(NOT(ISNUMBER(C41)),"Podaj prawidłowy czas zamknięcia",IF(OR(C41&lt;1,C41&gt;2958465),"Podaj prawidłowy czas zamknięcia",IF(NOT(ISNUMBER(D41)),"Podaj dodatnią zamkniętą ilość",IF(OR(D41&lt;=0,D41&gt;1000000,ROUND(D41,8)&lt;&gt;D41),"Podaj dodatnią zamkniętą ilość",IF(NOT(ISNUMBER(INDEX('Trades'!$D$9:$D$208,MATCH(B41,'Trades'!$A$9:$A$208,0)))),"Podaj prawidłowy czas otwarcia",IF(C41&lt;INDEX('Trades'!$D$9:$D$208,MATCH(B41,'Trades'!$A$9:$A$208,0)),"Wyjście poprzedza otwarcie",IF(AND(E41&lt;&gt;"",OR(NOT(ISNUMBER(E41)),E41&lt;=0)),"Podaj dodatnią cenę lub pozostaw puste",IF(AND(F41&lt;&gt;"",NOT(ISNUMBER(F41))),"P&amp;L brutto musi być liczbą lub pozostać pusty",IF(AND(ISNUMBER(F41),OR(ABS(F41)&gt;1000000000,ROUND(F41,2)&lt;&gt;F41)),"Kwoty: do 2 miejsc po przecinku; wartość bezwzględna wpisu ≤ 1 000 000 000.",""))))))))))))))))</x:f>
      </x:c>
      <x:c r="I41" s="29" t="str">
        <x:f>IF(ISNUMBER(D41),ROUND(D41,8),"")</x:f>
      </x:c>
      <x:c r="J41" s="29" t="n">
        <x:f>IF(ISNUMBER(F41),1,0)</x:f>
        <x:v>0</x:v>
      </x:c>
      <x:c r="K41" s="29" t="n">
        <x:f>IF(COUNTA(A41:F41)=0,0,1)</x:f>
        <x:v>0</x:v>
      </x:c>
    </x:row>
    <x:row r="42" ht="36" customHeight="1">
      <x:c r="A42" s="34"/>
      <x:c r="B42" s="34"/>
      <x:c r="C42" s="35"/>
      <x:c r="D42" s="36"/>
      <x:c r="E42" s="36"/>
      <x:c r="F42" s="37"/>
      <x:c r="G42" s="38" t="n">
        <x:f>IF(K42=0,0,IF(H42="",1,-1))</x:f>
        <x:v>0</x:v>
      </x:c>
      <x:c r="H42" s="33" t="str">
        <x:f>IF(K42=0,"",IF(A42="","Podaj ID wyjścia",IF(IF(IFERROR(OR(CODE(UPPER(LEFT(A42,1)))&lt;65,CODE(UPPER(LEFT(A42,1)))&gt;90),TRUE),TRUE,OR(NOT(ISTEXT(A42)),LEN(A42)&gt;64,LEN(A42)&lt;&gt;LEN(SUBSTITUTE(A42,"*","")),LEN(A42)&lt;&gt;LEN(SUBSTITUTE(A42,"?","")),LEN(A42)&lt;&gt;LEN(SUBSTITUTE(A42,"~","")),LEN(A42)&lt;&gt;LEN(SUBSTITUTE(A42,"=","")),LEN(A42)&lt;&gt;LEN(SUBSTITUTE(A42,"&lt;","")),LEN(A42)&lt;&gt;LEN(SUBSTITUTE(A42,"&gt;","")))),"ID: tekst zaczynający się od A–Z, do 64 znaków; bez *, ?, ~, =, &lt; i &gt;. Przykład: T-001.",IF(COUNTIFS('Exits'!$A$9:$A$608,A42)&lt;&gt;1,"ID wyjścia się powtarza",IF(B42="","Podaj ID nadrzędnej transakcji",IF(IF(IFERROR(OR(CODE(UPPER(LEFT(B42,1)))&lt;65,CODE(UPPER(LEFT(B42,1)))&gt;90),TRUE),TRUE,OR(NOT(ISTEXT(B42)),LEN(B42)&gt;64,LEN(B42)&lt;&gt;LEN(SUBSTITUTE(B42,"*","")),LEN(B42)&lt;&gt;LEN(SUBSTITUTE(B42,"?","")),LEN(B42)&lt;&gt;LEN(SUBSTITUTE(B42,"~","")),LEN(B42)&lt;&gt;LEN(SUBSTITUTE(B42,"=","")),LEN(B42)&lt;&gt;LEN(SUBSTITUTE(B42,"&lt;","")),LEN(B42)&lt;&gt;LEN(SUBSTITUTE(B42,"&gt;","")))),"ID: tekst zaczynający się od A–Z, do 64 znaków; bez *, ?, ~, =, &lt; i &gt;. Przykład: T-001.",IF(COUNTIFS('Trades'!$A$9:$A$208,B42)&lt;&gt;1,"ID musi pasować do jednego wiersza Trades",IF(NOT(ISNUMBER(C42)),"Podaj prawidłowy czas zamknięcia",IF(OR(C42&lt;1,C42&gt;2958465),"Podaj prawidłowy czas zamknięcia",IF(NOT(ISNUMBER(D42)),"Podaj dodatnią zamkniętą ilość",IF(OR(D42&lt;=0,D42&gt;1000000,ROUND(D42,8)&lt;&gt;D42),"Podaj dodatnią zamkniętą ilość",IF(NOT(ISNUMBER(INDEX('Trades'!$D$9:$D$208,MATCH(B42,'Trades'!$A$9:$A$208,0)))),"Podaj prawidłowy czas otwarcia",IF(C42&lt;INDEX('Trades'!$D$9:$D$208,MATCH(B42,'Trades'!$A$9:$A$208,0)),"Wyjście poprzedza otwarcie",IF(AND(E42&lt;&gt;"",OR(NOT(ISNUMBER(E42)),E42&lt;=0)),"Podaj dodatnią cenę lub pozostaw puste",IF(AND(F42&lt;&gt;"",NOT(ISNUMBER(F42))),"P&amp;L brutto musi być liczbą lub pozostać pusty",IF(AND(ISNUMBER(F42),OR(ABS(F42)&gt;1000000000,ROUND(F42,2)&lt;&gt;F42)),"Kwoty: do 2 miejsc po przecinku; wartość bezwzględna wpisu ≤ 1 000 000 000.",""))))))))))))))))</x:f>
      </x:c>
      <x:c r="I42" s="29" t="str">
        <x:f>IF(ISNUMBER(D42),ROUND(D42,8),"")</x:f>
      </x:c>
      <x:c r="J42" s="29" t="n">
        <x:f>IF(ISNUMBER(F42),1,0)</x:f>
        <x:v>0</x:v>
      </x:c>
      <x:c r="K42" s="29" t="n">
        <x:f>IF(COUNTA(A42:F42)=0,0,1)</x:f>
        <x:v>0</x:v>
      </x:c>
    </x:row>
    <x:row r="43" ht="36" customHeight="1">
      <x:c r="A43" s="34"/>
      <x:c r="B43" s="34"/>
      <x:c r="C43" s="35"/>
      <x:c r="D43" s="36"/>
      <x:c r="E43" s="36"/>
      <x:c r="F43" s="37"/>
      <x:c r="G43" s="38" t="n">
        <x:f>IF(K43=0,0,IF(H43="",1,-1))</x:f>
        <x:v>0</x:v>
      </x:c>
      <x:c r="H43" s="33" t="str">
        <x:f>IF(K43=0,"",IF(A43="","Podaj ID wyjścia",IF(IF(IFERROR(OR(CODE(UPPER(LEFT(A43,1)))&lt;65,CODE(UPPER(LEFT(A43,1)))&gt;90),TRUE),TRUE,OR(NOT(ISTEXT(A43)),LEN(A43)&gt;64,LEN(A43)&lt;&gt;LEN(SUBSTITUTE(A43,"*","")),LEN(A43)&lt;&gt;LEN(SUBSTITUTE(A43,"?","")),LEN(A43)&lt;&gt;LEN(SUBSTITUTE(A43,"~","")),LEN(A43)&lt;&gt;LEN(SUBSTITUTE(A43,"=","")),LEN(A43)&lt;&gt;LEN(SUBSTITUTE(A43,"&lt;","")),LEN(A43)&lt;&gt;LEN(SUBSTITUTE(A43,"&gt;","")))),"ID: tekst zaczynający się od A–Z, do 64 znaków; bez *, ?, ~, =, &lt; i &gt;. Przykład: T-001.",IF(COUNTIFS('Exits'!$A$9:$A$608,A43)&lt;&gt;1,"ID wyjścia się powtarza",IF(B43="","Podaj ID nadrzędnej transakcji",IF(IF(IFERROR(OR(CODE(UPPER(LEFT(B43,1)))&lt;65,CODE(UPPER(LEFT(B43,1)))&gt;90),TRUE),TRUE,OR(NOT(ISTEXT(B43)),LEN(B43)&gt;64,LEN(B43)&lt;&gt;LEN(SUBSTITUTE(B43,"*","")),LEN(B43)&lt;&gt;LEN(SUBSTITUTE(B43,"?","")),LEN(B43)&lt;&gt;LEN(SUBSTITUTE(B43,"~","")),LEN(B43)&lt;&gt;LEN(SUBSTITUTE(B43,"=","")),LEN(B43)&lt;&gt;LEN(SUBSTITUTE(B43,"&lt;","")),LEN(B43)&lt;&gt;LEN(SUBSTITUTE(B43,"&gt;","")))),"ID: tekst zaczynający się od A–Z, do 64 znaków; bez *, ?, ~, =, &lt; i &gt;. Przykład: T-001.",IF(COUNTIFS('Trades'!$A$9:$A$208,B43)&lt;&gt;1,"ID musi pasować do jednego wiersza Trades",IF(NOT(ISNUMBER(C43)),"Podaj prawidłowy czas zamknięcia",IF(OR(C43&lt;1,C43&gt;2958465),"Podaj prawidłowy czas zamknięcia",IF(NOT(ISNUMBER(D43)),"Podaj dodatnią zamkniętą ilość",IF(OR(D43&lt;=0,D43&gt;1000000,ROUND(D43,8)&lt;&gt;D43),"Podaj dodatnią zamkniętą ilość",IF(NOT(ISNUMBER(INDEX('Trades'!$D$9:$D$208,MATCH(B43,'Trades'!$A$9:$A$208,0)))),"Podaj prawidłowy czas otwarcia",IF(C43&lt;INDEX('Trades'!$D$9:$D$208,MATCH(B43,'Trades'!$A$9:$A$208,0)),"Wyjście poprzedza otwarcie",IF(AND(E43&lt;&gt;"",OR(NOT(ISNUMBER(E43)),E43&lt;=0)),"Podaj dodatnią cenę lub pozostaw puste",IF(AND(F43&lt;&gt;"",NOT(ISNUMBER(F43))),"P&amp;L brutto musi być liczbą lub pozostać pusty",IF(AND(ISNUMBER(F43),OR(ABS(F43)&gt;1000000000,ROUND(F43,2)&lt;&gt;F43)),"Kwoty: do 2 miejsc po przecinku; wartość bezwzględna wpisu ≤ 1 000 000 000.",""))))))))))))))))</x:f>
      </x:c>
      <x:c r="I43" s="29" t="str">
        <x:f>IF(ISNUMBER(D43),ROUND(D43,8),"")</x:f>
      </x:c>
      <x:c r="J43" s="29" t="n">
        <x:f>IF(ISNUMBER(F43),1,0)</x:f>
        <x:v>0</x:v>
      </x:c>
      <x:c r="K43" s="29" t="n">
        <x:f>IF(COUNTA(A43:F43)=0,0,1)</x:f>
        <x:v>0</x:v>
      </x:c>
    </x:row>
    <x:row r="44" ht="36" customHeight="1">
      <x:c r="A44" s="34"/>
      <x:c r="B44" s="34"/>
      <x:c r="C44" s="35"/>
      <x:c r="D44" s="36"/>
      <x:c r="E44" s="36"/>
      <x:c r="F44" s="37"/>
      <x:c r="G44" s="38" t="n">
        <x:f>IF(K44=0,0,IF(H44="",1,-1))</x:f>
        <x:v>0</x:v>
      </x:c>
      <x:c r="H44" s="33" t="str">
        <x:f>IF(K44=0,"",IF(A44="","Podaj ID wyjścia",IF(IF(IFERROR(OR(CODE(UPPER(LEFT(A44,1)))&lt;65,CODE(UPPER(LEFT(A44,1)))&gt;90),TRUE),TRUE,OR(NOT(ISTEXT(A44)),LEN(A44)&gt;64,LEN(A44)&lt;&gt;LEN(SUBSTITUTE(A44,"*","")),LEN(A44)&lt;&gt;LEN(SUBSTITUTE(A44,"?","")),LEN(A44)&lt;&gt;LEN(SUBSTITUTE(A44,"~","")),LEN(A44)&lt;&gt;LEN(SUBSTITUTE(A44,"=","")),LEN(A44)&lt;&gt;LEN(SUBSTITUTE(A44,"&lt;","")),LEN(A44)&lt;&gt;LEN(SUBSTITUTE(A44,"&gt;","")))),"ID: tekst zaczynający się od A–Z, do 64 znaków; bez *, ?, ~, =, &lt; i &gt;. Przykład: T-001.",IF(COUNTIFS('Exits'!$A$9:$A$608,A44)&lt;&gt;1,"ID wyjścia się powtarza",IF(B44="","Podaj ID nadrzędnej transakcji",IF(IF(IFERROR(OR(CODE(UPPER(LEFT(B44,1)))&lt;65,CODE(UPPER(LEFT(B44,1)))&gt;90),TRUE),TRUE,OR(NOT(ISTEXT(B44)),LEN(B44)&gt;64,LEN(B44)&lt;&gt;LEN(SUBSTITUTE(B44,"*","")),LEN(B44)&lt;&gt;LEN(SUBSTITUTE(B44,"?","")),LEN(B44)&lt;&gt;LEN(SUBSTITUTE(B44,"~","")),LEN(B44)&lt;&gt;LEN(SUBSTITUTE(B44,"=","")),LEN(B44)&lt;&gt;LEN(SUBSTITUTE(B44,"&lt;","")),LEN(B44)&lt;&gt;LEN(SUBSTITUTE(B44,"&gt;","")))),"ID: tekst zaczynający się od A–Z, do 64 znaków; bez *, ?, ~, =, &lt; i &gt;. Przykład: T-001.",IF(COUNTIFS('Trades'!$A$9:$A$208,B44)&lt;&gt;1,"ID musi pasować do jednego wiersza Trades",IF(NOT(ISNUMBER(C44)),"Podaj prawidłowy czas zamknięcia",IF(OR(C44&lt;1,C44&gt;2958465),"Podaj prawidłowy czas zamknięcia",IF(NOT(ISNUMBER(D44)),"Podaj dodatnią zamkniętą ilość",IF(OR(D44&lt;=0,D44&gt;1000000,ROUND(D44,8)&lt;&gt;D44),"Podaj dodatnią zamkniętą ilość",IF(NOT(ISNUMBER(INDEX('Trades'!$D$9:$D$208,MATCH(B44,'Trades'!$A$9:$A$208,0)))),"Podaj prawidłowy czas otwarcia",IF(C44&lt;INDEX('Trades'!$D$9:$D$208,MATCH(B44,'Trades'!$A$9:$A$208,0)),"Wyjście poprzedza otwarcie",IF(AND(E44&lt;&gt;"",OR(NOT(ISNUMBER(E44)),E44&lt;=0)),"Podaj dodatnią cenę lub pozostaw puste",IF(AND(F44&lt;&gt;"",NOT(ISNUMBER(F44))),"P&amp;L brutto musi być liczbą lub pozostać pusty",IF(AND(ISNUMBER(F44),OR(ABS(F44)&gt;1000000000,ROUND(F44,2)&lt;&gt;F44)),"Kwoty: do 2 miejsc po przecinku; wartość bezwzględna wpisu ≤ 1 000 000 000.",""))))))))))))))))</x:f>
      </x:c>
      <x:c r="I44" s="29" t="str">
        <x:f>IF(ISNUMBER(D44),ROUND(D44,8),"")</x:f>
      </x:c>
      <x:c r="J44" s="29" t="n">
        <x:f>IF(ISNUMBER(F44),1,0)</x:f>
        <x:v>0</x:v>
      </x:c>
      <x:c r="K44" s="29" t="n">
        <x:f>IF(COUNTA(A44:F44)=0,0,1)</x:f>
        <x:v>0</x:v>
      </x:c>
    </x:row>
    <x:row r="45" ht="36" customHeight="1">
      <x:c r="A45" s="34"/>
      <x:c r="B45" s="34"/>
      <x:c r="C45" s="35"/>
      <x:c r="D45" s="36"/>
      <x:c r="E45" s="36"/>
      <x:c r="F45" s="37"/>
      <x:c r="G45" s="38" t="n">
        <x:f>IF(K45=0,0,IF(H45="",1,-1))</x:f>
        <x:v>0</x:v>
      </x:c>
      <x:c r="H45" s="33" t="str">
        <x:f>IF(K45=0,"",IF(A45="","Podaj ID wyjścia",IF(IF(IFERROR(OR(CODE(UPPER(LEFT(A45,1)))&lt;65,CODE(UPPER(LEFT(A45,1)))&gt;90),TRUE),TRUE,OR(NOT(ISTEXT(A45)),LEN(A45)&gt;64,LEN(A45)&lt;&gt;LEN(SUBSTITUTE(A45,"*","")),LEN(A45)&lt;&gt;LEN(SUBSTITUTE(A45,"?","")),LEN(A45)&lt;&gt;LEN(SUBSTITUTE(A45,"~","")),LEN(A45)&lt;&gt;LEN(SUBSTITUTE(A45,"=","")),LEN(A45)&lt;&gt;LEN(SUBSTITUTE(A45,"&lt;","")),LEN(A45)&lt;&gt;LEN(SUBSTITUTE(A45,"&gt;","")))),"ID: tekst zaczynający się od A–Z, do 64 znaków; bez *, ?, ~, =, &lt; i &gt;. Przykład: T-001.",IF(COUNTIFS('Exits'!$A$9:$A$608,A45)&lt;&gt;1,"ID wyjścia się powtarza",IF(B45="","Podaj ID nadrzędnej transakcji",IF(IF(IFERROR(OR(CODE(UPPER(LEFT(B45,1)))&lt;65,CODE(UPPER(LEFT(B45,1)))&gt;90),TRUE),TRUE,OR(NOT(ISTEXT(B45)),LEN(B45)&gt;64,LEN(B45)&lt;&gt;LEN(SUBSTITUTE(B45,"*","")),LEN(B45)&lt;&gt;LEN(SUBSTITUTE(B45,"?","")),LEN(B45)&lt;&gt;LEN(SUBSTITUTE(B45,"~","")),LEN(B45)&lt;&gt;LEN(SUBSTITUTE(B45,"=","")),LEN(B45)&lt;&gt;LEN(SUBSTITUTE(B45,"&lt;","")),LEN(B45)&lt;&gt;LEN(SUBSTITUTE(B45,"&gt;","")))),"ID: tekst zaczynający się od A–Z, do 64 znaków; bez *, ?, ~, =, &lt; i &gt;. Przykład: T-001.",IF(COUNTIFS('Trades'!$A$9:$A$208,B45)&lt;&gt;1,"ID musi pasować do jednego wiersza Trades",IF(NOT(ISNUMBER(C45)),"Podaj prawidłowy czas zamknięcia",IF(OR(C45&lt;1,C45&gt;2958465),"Podaj prawidłowy czas zamknięcia",IF(NOT(ISNUMBER(D45)),"Podaj dodatnią zamkniętą ilość",IF(OR(D45&lt;=0,D45&gt;1000000,ROUND(D45,8)&lt;&gt;D45),"Podaj dodatnią zamkniętą ilość",IF(NOT(ISNUMBER(INDEX('Trades'!$D$9:$D$208,MATCH(B45,'Trades'!$A$9:$A$208,0)))),"Podaj prawidłowy czas otwarcia",IF(C45&lt;INDEX('Trades'!$D$9:$D$208,MATCH(B45,'Trades'!$A$9:$A$208,0)),"Wyjście poprzedza otwarcie",IF(AND(E45&lt;&gt;"",OR(NOT(ISNUMBER(E45)),E45&lt;=0)),"Podaj dodatnią cenę lub pozostaw puste",IF(AND(F45&lt;&gt;"",NOT(ISNUMBER(F45))),"P&amp;L brutto musi być liczbą lub pozostać pusty",IF(AND(ISNUMBER(F45),OR(ABS(F45)&gt;1000000000,ROUND(F45,2)&lt;&gt;F45)),"Kwoty: do 2 miejsc po przecinku; wartość bezwzględna wpisu ≤ 1 000 000 000.",""))))))))))))))))</x:f>
      </x:c>
      <x:c r="I45" s="29" t="str">
        <x:f>IF(ISNUMBER(D45),ROUND(D45,8),"")</x:f>
      </x:c>
      <x:c r="J45" s="29" t="n">
        <x:f>IF(ISNUMBER(F45),1,0)</x:f>
        <x:v>0</x:v>
      </x:c>
      <x:c r="K45" s="29" t="n">
        <x:f>IF(COUNTA(A45:F45)=0,0,1)</x:f>
        <x:v>0</x:v>
      </x:c>
    </x:row>
    <x:row r="46" ht="36" customHeight="1">
      <x:c r="A46" s="34"/>
      <x:c r="B46" s="34"/>
      <x:c r="C46" s="35"/>
      <x:c r="D46" s="36"/>
      <x:c r="E46" s="36"/>
      <x:c r="F46" s="37"/>
      <x:c r="G46" s="38" t="n">
        <x:f>IF(K46=0,0,IF(H46="",1,-1))</x:f>
        <x:v>0</x:v>
      </x:c>
      <x:c r="H46" s="33" t="str">
        <x:f>IF(K46=0,"",IF(A46="","Podaj ID wyjścia",IF(IF(IFERROR(OR(CODE(UPPER(LEFT(A46,1)))&lt;65,CODE(UPPER(LEFT(A46,1)))&gt;90),TRUE),TRUE,OR(NOT(ISTEXT(A46)),LEN(A46)&gt;64,LEN(A46)&lt;&gt;LEN(SUBSTITUTE(A46,"*","")),LEN(A46)&lt;&gt;LEN(SUBSTITUTE(A46,"?","")),LEN(A46)&lt;&gt;LEN(SUBSTITUTE(A46,"~","")),LEN(A46)&lt;&gt;LEN(SUBSTITUTE(A46,"=","")),LEN(A46)&lt;&gt;LEN(SUBSTITUTE(A46,"&lt;","")),LEN(A46)&lt;&gt;LEN(SUBSTITUTE(A46,"&gt;","")))),"ID: tekst zaczynający się od A–Z, do 64 znaków; bez *, ?, ~, =, &lt; i &gt;. Przykład: T-001.",IF(COUNTIFS('Exits'!$A$9:$A$608,A46)&lt;&gt;1,"ID wyjścia się powtarza",IF(B46="","Podaj ID nadrzędnej transakcji",IF(IF(IFERROR(OR(CODE(UPPER(LEFT(B46,1)))&lt;65,CODE(UPPER(LEFT(B46,1)))&gt;90),TRUE),TRUE,OR(NOT(ISTEXT(B46)),LEN(B46)&gt;64,LEN(B46)&lt;&gt;LEN(SUBSTITUTE(B46,"*","")),LEN(B46)&lt;&gt;LEN(SUBSTITUTE(B46,"?","")),LEN(B46)&lt;&gt;LEN(SUBSTITUTE(B46,"~","")),LEN(B46)&lt;&gt;LEN(SUBSTITUTE(B46,"=","")),LEN(B46)&lt;&gt;LEN(SUBSTITUTE(B46,"&lt;","")),LEN(B46)&lt;&gt;LEN(SUBSTITUTE(B46,"&gt;","")))),"ID: tekst zaczynający się od A–Z, do 64 znaków; bez *, ?, ~, =, &lt; i &gt;. Przykład: T-001.",IF(COUNTIFS('Trades'!$A$9:$A$208,B46)&lt;&gt;1,"ID musi pasować do jednego wiersza Trades",IF(NOT(ISNUMBER(C46)),"Podaj prawidłowy czas zamknięcia",IF(OR(C46&lt;1,C46&gt;2958465),"Podaj prawidłowy czas zamknięcia",IF(NOT(ISNUMBER(D46)),"Podaj dodatnią zamkniętą ilość",IF(OR(D46&lt;=0,D46&gt;1000000,ROUND(D46,8)&lt;&gt;D46),"Podaj dodatnią zamkniętą ilość",IF(NOT(ISNUMBER(INDEX('Trades'!$D$9:$D$208,MATCH(B46,'Trades'!$A$9:$A$208,0)))),"Podaj prawidłowy czas otwarcia",IF(C46&lt;INDEX('Trades'!$D$9:$D$208,MATCH(B46,'Trades'!$A$9:$A$208,0)),"Wyjście poprzedza otwarcie",IF(AND(E46&lt;&gt;"",OR(NOT(ISNUMBER(E46)),E46&lt;=0)),"Podaj dodatnią cenę lub pozostaw puste",IF(AND(F46&lt;&gt;"",NOT(ISNUMBER(F46))),"P&amp;L brutto musi być liczbą lub pozostać pusty",IF(AND(ISNUMBER(F46),OR(ABS(F46)&gt;1000000000,ROUND(F46,2)&lt;&gt;F46)),"Kwoty: do 2 miejsc po przecinku; wartość bezwzględna wpisu ≤ 1 000 000 000.",""))))))))))))))))</x:f>
      </x:c>
      <x:c r="I46" s="29" t="str">
        <x:f>IF(ISNUMBER(D46),ROUND(D46,8),"")</x:f>
      </x:c>
      <x:c r="J46" s="29" t="n">
        <x:f>IF(ISNUMBER(F46),1,0)</x:f>
        <x:v>0</x:v>
      </x:c>
      <x:c r="K46" s="29" t="n">
        <x:f>IF(COUNTA(A46:F46)=0,0,1)</x:f>
        <x:v>0</x:v>
      </x:c>
    </x:row>
    <x:row r="47" ht="36" customHeight="1">
      <x:c r="A47" s="34"/>
      <x:c r="B47" s="34"/>
      <x:c r="C47" s="35"/>
      <x:c r="D47" s="36"/>
      <x:c r="E47" s="36"/>
      <x:c r="F47" s="37"/>
      <x:c r="G47" s="38" t="n">
        <x:f>IF(K47=0,0,IF(H47="",1,-1))</x:f>
        <x:v>0</x:v>
      </x:c>
      <x:c r="H47" s="33" t="str">
        <x:f>IF(K47=0,"",IF(A47="","Podaj ID wyjścia",IF(IF(IFERROR(OR(CODE(UPPER(LEFT(A47,1)))&lt;65,CODE(UPPER(LEFT(A47,1)))&gt;90),TRUE),TRUE,OR(NOT(ISTEXT(A47)),LEN(A47)&gt;64,LEN(A47)&lt;&gt;LEN(SUBSTITUTE(A47,"*","")),LEN(A47)&lt;&gt;LEN(SUBSTITUTE(A47,"?","")),LEN(A47)&lt;&gt;LEN(SUBSTITUTE(A47,"~","")),LEN(A47)&lt;&gt;LEN(SUBSTITUTE(A47,"=","")),LEN(A47)&lt;&gt;LEN(SUBSTITUTE(A47,"&lt;","")),LEN(A47)&lt;&gt;LEN(SUBSTITUTE(A47,"&gt;","")))),"ID: tekst zaczynający się od A–Z, do 64 znaków; bez *, ?, ~, =, &lt; i &gt;. Przykład: T-001.",IF(COUNTIFS('Exits'!$A$9:$A$608,A47)&lt;&gt;1,"ID wyjścia się powtarza",IF(B47="","Podaj ID nadrzędnej transakcji",IF(IF(IFERROR(OR(CODE(UPPER(LEFT(B47,1)))&lt;65,CODE(UPPER(LEFT(B47,1)))&gt;90),TRUE),TRUE,OR(NOT(ISTEXT(B47)),LEN(B47)&gt;64,LEN(B47)&lt;&gt;LEN(SUBSTITUTE(B47,"*","")),LEN(B47)&lt;&gt;LEN(SUBSTITUTE(B47,"?","")),LEN(B47)&lt;&gt;LEN(SUBSTITUTE(B47,"~","")),LEN(B47)&lt;&gt;LEN(SUBSTITUTE(B47,"=","")),LEN(B47)&lt;&gt;LEN(SUBSTITUTE(B47,"&lt;","")),LEN(B47)&lt;&gt;LEN(SUBSTITUTE(B47,"&gt;","")))),"ID: tekst zaczynający się od A–Z, do 64 znaków; bez *, ?, ~, =, &lt; i &gt;. Przykład: T-001.",IF(COUNTIFS('Trades'!$A$9:$A$208,B47)&lt;&gt;1,"ID musi pasować do jednego wiersza Trades",IF(NOT(ISNUMBER(C47)),"Podaj prawidłowy czas zamknięcia",IF(OR(C47&lt;1,C47&gt;2958465),"Podaj prawidłowy czas zamknięcia",IF(NOT(ISNUMBER(D47)),"Podaj dodatnią zamkniętą ilość",IF(OR(D47&lt;=0,D47&gt;1000000,ROUND(D47,8)&lt;&gt;D47),"Podaj dodatnią zamkniętą ilość",IF(NOT(ISNUMBER(INDEX('Trades'!$D$9:$D$208,MATCH(B47,'Trades'!$A$9:$A$208,0)))),"Podaj prawidłowy czas otwarcia",IF(C47&lt;INDEX('Trades'!$D$9:$D$208,MATCH(B47,'Trades'!$A$9:$A$208,0)),"Wyjście poprzedza otwarcie",IF(AND(E47&lt;&gt;"",OR(NOT(ISNUMBER(E47)),E47&lt;=0)),"Podaj dodatnią cenę lub pozostaw puste",IF(AND(F47&lt;&gt;"",NOT(ISNUMBER(F47))),"P&amp;L brutto musi być liczbą lub pozostać pusty",IF(AND(ISNUMBER(F47),OR(ABS(F47)&gt;1000000000,ROUND(F47,2)&lt;&gt;F47)),"Kwoty: do 2 miejsc po przecinku; wartość bezwzględna wpisu ≤ 1 000 000 000.",""))))))))))))))))</x:f>
      </x:c>
      <x:c r="I47" s="29" t="str">
        <x:f>IF(ISNUMBER(D47),ROUND(D47,8),"")</x:f>
      </x:c>
      <x:c r="J47" s="29" t="n">
        <x:f>IF(ISNUMBER(F47),1,0)</x:f>
        <x:v>0</x:v>
      </x:c>
      <x:c r="K47" s="29" t="n">
        <x:f>IF(COUNTA(A47:F47)=0,0,1)</x:f>
        <x:v>0</x:v>
      </x:c>
    </x:row>
    <x:row r="48" ht="36" customHeight="1">
      <x:c r="A48" s="34"/>
      <x:c r="B48" s="34"/>
      <x:c r="C48" s="35"/>
      <x:c r="D48" s="36"/>
      <x:c r="E48" s="36"/>
      <x:c r="F48" s="37"/>
      <x:c r="G48" s="38" t="n">
        <x:f>IF(K48=0,0,IF(H48="",1,-1))</x:f>
        <x:v>0</x:v>
      </x:c>
      <x:c r="H48" s="33" t="str">
        <x:f>IF(K48=0,"",IF(A48="","Podaj ID wyjścia",IF(IF(IFERROR(OR(CODE(UPPER(LEFT(A48,1)))&lt;65,CODE(UPPER(LEFT(A48,1)))&gt;90),TRUE),TRUE,OR(NOT(ISTEXT(A48)),LEN(A48)&gt;64,LEN(A48)&lt;&gt;LEN(SUBSTITUTE(A48,"*","")),LEN(A48)&lt;&gt;LEN(SUBSTITUTE(A48,"?","")),LEN(A48)&lt;&gt;LEN(SUBSTITUTE(A48,"~","")),LEN(A48)&lt;&gt;LEN(SUBSTITUTE(A48,"=","")),LEN(A48)&lt;&gt;LEN(SUBSTITUTE(A48,"&lt;","")),LEN(A48)&lt;&gt;LEN(SUBSTITUTE(A48,"&gt;","")))),"ID: tekst zaczynający się od A–Z, do 64 znaków; bez *, ?, ~, =, &lt; i &gt;. Przykład: T-001.",IF(COUNTIFS('Exits'!$A$9:$A$608,A48)&lt;&gt;1,"ID wyjścia się powtarza",IF(B48="","Podaj ID nadrzędnej transakcji",IF(IF(IFERROR(OR(CODE(UPPER(LEFT(B48,1)))&lt;65,CODE(UPPER(LEFT(B48,1)))&gt;90),TRUE),TRUE,OR(NOT(ISTEXT(B48)),LEN(B48)&gt;64,LEN(B48)&lt;&gt;LEN(SUBSTITUTE(B48,"*","")),LEN(B48)&lt;&gt;LEN(SUBSTITUTE(B48,"?","")),LEN(B48)&lt;&gt;LEN(SUBSTITUTE(B48,"~","")),LEN(B48)&lt;&gt;LEN(SUBSTITUTE(B48,"=","")),LEN(B48)&lt;&gt;LEN(SUBSTITUTE(B48,"&lt;","")),LEN(B48)&lt;&gt;LEN(SUBSTITUTE(B48,"&gt;","")))),"ID: tekst zaczynający się od A–Z, do 64 znaków; bez *, ?, ~, =, &lt; i &gt;. Przykład: T-001.",IF(COUNTIFS('Trades'!$A$9:$A$208,B48)&lt;&gt;1,"ID musi pasować do jednego wiersza Trades",IF(NOT(ISNUMBER(C48)),"Podaj prawidłowy czas zamknięcia",IF(OR(C48&lt;1,C48&gt;2958465),"Podaj prawidłowy czas zamknięcia",IF(NOT(ISNUMBER(D48)),"Podaj dodatnią zamkniętą ilość",IF(OR(D48&lt;=0,D48&gt;1000000,ROUND(D48,8)&lt;&gt;D48),"Podaj dodatnią zamkniętą ilość",IF(NOT(ISNUMBER(INDEX('Trades'!$D$9:$D$208,MATCH(B48,'Trades'!$A$9:$A$208,0)))),"Podaj prawidłowy czas otwarcia",IF(C48&lt;INDEX('Trades'!$D$9:$D$208,MATCH(B48,'Trades'!$A$9:$A$208,0)),"Wyjście poprzedza otwarcie",IF(AND(E48&lt;&gt;"",OR(NOT(ISNUMBER(E48)),E48&lt;=0)),"Podaj dodatnią cenę lub pozostaw puste",IF(AND(F48&lt;&gt;"",NOT(ISNUMBER(F48))),"P&amp;L brutto musi być liczbą lub pozostać pusty",IF(AND(ISNUMBER(F48),OR(ABS(F48)&gt;1000000000,ROUND(F48,2)&lt;&gt;F48)),"Kwoty: do 2 miejsc po przecinku; wartość bezwzględna wpisu ≤ 1 000 000 000.",""))))))))))))))))</x:f>
      </x:c>
      <x:c r="I48" s="29" t="str">
        <x:f>IF(ISNUMBER(D48),ROUND(D48,8),"")</x:f>
      </x:c>
      <x:c r="J48" s="29" t="n">
        <x:f>IF(ISNUMBER(F48),1,0)</x:f>
        <x:v>0</x:v>
      </x:c>
      <x:c r="K48" s="29" t="n">
        <x:f>IF(COUNTA(A48:F48)=0,0,1)</x:f>
        <x:v>0</x:v>
      </x:c>
    </x:row>
    <x:row r="49" ht="36" customHeight="1">
      <x:c r="A49" s="34"/>
      <x:c r="B49" s="34"/>
      <x:c r="C49" s="35"/>
      <x:c r="D49" s="36"/>
      <x:c r="E49" s="36"/>
      <x:c r="F49" s="37"/>
      <x:c r="G49" s="38" t="n">
        <x:f>IF(K49=0,0,IF(H49="",1,-1))</x:f>
        <x:v>0</x:v>
      </x:c>
      <x:c r="H49" s="33" t="str">
        <x:f>IF(K49=0,"",IF(A49="","Podaj ID wyjścia",IF(IF(IFERROR(OR(CODE(UPPER(LEFT(A49,1)))&lt;65,CODE(UPPER(LEFT(A49,1)))&gt;90),TRUE),TRUE,OR(NOT(ISTEXT(A49)),LEN(A49)&gt;64,LEN(A49)&lt;&gt;LEN(SUBSTITUTE(A49,"*","")),LEN(A49)&lt;&gt;LEN(SUBSTITUTE(A49,"?","")),LEN(A49)&lt;&gt;LEN(SUBSTITUTE(A49,"~","")),LEN(A49)&lt;&gt;LEN(SUBSTITUTE(A49,"=","")),LEN(A49)&lt;&gt;LEN(SUBSTITUTE(A49,"&lt;","")),LEN(A49)&lt;&gt;LEN(SUBSTITUTE(A49,"&gt;","")))),"ID: tekst zaczynający się od A–Z, do 64 znaków; bez *, ?, ~, =, &lt; i &gt;. Przykład: T-001.",IF(COUNTIFS('Exits'!$A$9:$A$608,A49)&lt;&gt;1,"ID wyjścia się powtarza",IF(B49="","Podaj ID nadrzędnej transakcji",IF(IF(IFERROR(OR(CODE(UPPER(LEFT(B49,1)))&lt;65,CODE(UPPER(LEFT(B49,1)))&gt;90),TRUE),TRUE,OR(NOT(ISTEXT(B49)),LEN(B49)&gt;64,LEN(B49)&lt;&gt;LEN(SUBSTITUTE(B49,"*","")),LEN(B49)&lt;&gt;LEN(SUBSTITUTE(B49,"?","")),LEN(B49)&lt;&gt;LEN(SUBSTITUTE(B49,"~","")),LEN(B49)&lt;&gt;LEN(SUBSTITUTE(B49,"=","")),LEN(B49)&lt;&gt;LEN(SUBSTITUTE(B49,"&lt;","")),LEN(B49)&lt;&gt;LEN(SUBSTITUTE(B49,"&gt;","")))),"ID: tekst zaczynający się od A–Z, do 64 znaków; bez *, ?, ~, =, &lt; i &gt;. Przykład: T-001.",IF(COUNTIFS('Trades'!$A$9:$A$208,B49)&lt;&gt;1,"ID musi pasować do jednego wiersza Trades",IF(NOT(ISNUMBER(C49)),"Podaj prawidłowy czas zamknięcia",IF(OR(C49&lt;1,C49&gt;2958465),"Podaj prawidłowy czas zamknięcia",IF(NOT(ISNUMBER(D49)),"Podaj dodatnią zamkniętą ilość",IF(OR(D49&lt;=0,D49&gt;1000000,ROUND(D49,8)&lt;&gt;D49),"Podaj dodatnią zamkniętą ilość",IF(NOT(ISNUMBER(INDEX('Trades'!$D$9:$D$208,MATCH(B49,'Trades'!$A$9:$A$208,0)))),"Podaj prawidłowy czas otwarcia",IF(C49&lt;INDEX('Trades'!$D$9:$D$208,MATCH(B49,'Trades'!$A$9:$A$208,0)),"Wyjście poprzedza otwarcie",IF(AND(E49&lt;&gt;"",OR(NOT(ISNUMBER(E49)),E49&lt;=0)),"Podaj dodatnią cenę lub pozostaw puste",IF(AND(F49&lt;&gt;"",NOT(ISNUMBER(F49))),"P&amp;L brutto musi być liczbą lub pozostać pusty",IF(AND(ISNUMBER(F49),OR(ABS(F49)&gt;1000000000,ROUND(F49,2)&lt;&gt;F49)),"Kwoty: do 2 miejsc po przecinku; wartość bezwzględna wpisu ≤ 1 000 000 000.",""))))))))))))))))</x:f>
      </x:c>
      <x:c r="I49" s="29" t="str">
        <x:f>IF(ISNUMBER(D49),ROUND(D49,8),"")</x:f>
      </x:c>
      <x:c r="J49" s="29" t="n">
        <x:f>IF(ISNUMBER(F49),1,0)</x:f>
        <x:v>0</x:v>
      </x:c>
      <x:c r="K49" s="29" t="n">
        <x:f>IF(COUNTA(A49:F49)=0,0,1)</x:f>
        <x:v>0</x:v>
      </x:c>
    </x:row>
    <x:row r="50" ht="36" customHeight="1">
      <x:c r="A50" s="34"/>
      <x:c r="B50" s="34"/>
      <x:c r="C50" s="35"/>
      <x:c r="D50" s="36"/>
      <x:c r="E50" s="36"/>
      <x:c r="F50" s="37"/>
      <x:c r="G50" s="38" t="n">
        <x:f>IF(K50=0,0,IF(H50="",1,-1))</x:f>
        <x:v>0</x:v>
      </x:c>
      <x:c r="H50" s="33" t="str">
        <x:f>IF(K50=0,"",IF(A50="","Podaj ID wyjścia",IF(IF(IFERROR(OR(CODE(UPPER(LEFT(A50,1)))&lt;65,CODE(UPPER(LEFT(A50,1)))&gt;90),TRUE),TRUE,OR(NOT(ISTEXT(A50)),LEN(A50)&gt;64,LEN(A50)&lt;&gt;LEN(SUBSTITUTE(A50,"*","")),LEN(A50)&lt;&gt;LEN(SUBSTITUTE(A50,"?","")),LEN(A50)&lt;&gt;LEN(SUBSTITUTE(A50,"~","")),LEN(A50)&lt;&gt;LEN(SUBSTITUTE(A50,"=","")),LEN(A50)&lt;&gt;LEN(SUBSTITUTE(A50,"&lt;","")),LEN(A50)&lt;&gt;LEN(SUBSTITUTE(A50,"&gt;","")))),"ID: tekst zaczynający się od A–Z, do 64 znaków; bez *, ?, ~, =, &lt; i &gt;. Przykład: T-001.",IF(COUNTIFS('Exits'!$A$9:$A$608,A50)&lt;&gt;1,"ID wyjścia się powtarza",IF(B50="","Podaj ID nadrzędnej transakcji",IF(IF(IFERROR(OR(CODE(UPPER(LEFT(B50,1)))&lt;65,CODE(UPPER(LEFT(B50,1)))&gt;90),TRUE),TRUE,OR(NOT(ISTEXT(B50)),LEN(B50)&gt;64,LEN(B50)&lt;&gt;LEN(SUBSTITUTE(B50,"*","")),LEN(B50)&lt;&gt;LEN(SUBSTITUTE(B50,"?","")),LEN(B50)&lt;&gt;LEN(SUBSTITUTE(B50,"~","")),LEN(B50)&lt;&gt;LEN(SUBSTITUTE(B50,"=","")),LEN(B50)&lt;&gt;LEN(SUBSTITUTE(B50,"&lt;","")),LEN(B50)&lt;&gt;LEN(SUBSTITUTE(B50,"&gt;","")))),"ID: tekst zaczynający się od A–Z, do 64 znaków; bez *, ?, ~, =, &lt; i &gt;. Przykład: T-001.",IF(COUNTIFS('Trades'!$A$9:$A$208,B50)&lt;&gt;1,"ID musi pasować do jednego wiersza Trades",IF(NOT(ISNUMBER(C50)),"Podaj prawidłowy czas zamknięcia",IF(OR(C50&lt;1,C50&gt;2958465),"Podaj prawidłowy czas zamknięcia",IF(NOT(ISNUMBER(D50)),"Podaj dodatnią zamkniętą ilość",IF(OR(D50&lt;=0,D50&gt;1000000,ROUND(D50,8)&lt;&gt;D50),"Podaj dodatnią zamkniętą ilość",IF(NOT(ISNUMBER(INDEX('Trades'!$D$9:$D$208,MATCH(B50,'Trades'!$A$9:$A$208,0)))),"Podaj prawidłowy czas otwarcia",IF(C50&lt;INDEX('Trades'!$D$9:$D$208,MATCH(B50,'Trades'!$A$9:$A$208,0)),"Wyjście poprzedza otwarcie",IF(AND(E50&lt;&gt;"",OR(NOT(ISNUMBER(E50)),E50&lt;=0)),"Podaj dodatnią cenę lub pozostaw puste",IF(AND(F50&lt;&gt;"",NOT(ISNUMBER(F50))),"P&amp;L brutto musi być liczbą lub pozostać pusty",IF(AND(ISNUMBER(F50),OR(ABS(F50)&gt;1000000000,ROUND(F50,2)&lt;&gt;F50)),"Kwoty: do 2 miejsc po przecinku; wartość bezwzględna wpisu ≤ 1 000 000 000.",""))))))))))))))))</x:f>
      </x:c>
      <x:c r="I50" s="29" t="str">
        <x:f>IF(ISNUMBER(D50),ROUND(D50,8),"")</x:f>
      </x:c>
      <x:c r="J50" s="29" t="n">
        <x:f>IF(ISNUMBER(F50),1,0)</x:f>
        <x:v>0</x:v>
      </x:c>
      <x:c r="K50" s="29" t="n">
        <x:f>IF(COUNTA(A50:F50)=0,0,1)</x:f>
        <x:v>0</x:v>
      </x:c>
    </x:row>
    <x:row r="51" ht="36" customHeight="1">
      <x:c r="A51" s="34"/>
      <x:c r="B51" s="34"/>
      <x:c r="C51" s="35"/>
      <x:c r="D51" s="36"/>
      <x:c r="E51" s="36"/>
      <x:c r="F51" s="37"/>
      <x:c r="G51" s="38" t="n">
        <x:f>IF(K51=0,0,IF(H51="",1,-1))</x:f>
        <x:v>0</x:v>
      </x:c>
      <x:c r="H51" s="33" t="str">
        <x:f>IF(K51=0,"",IF(A51="","Podaj ID wyjścia",IF(IF(IFERROR(OR(CODE(UPPER(LEFT(A51,1)))&lt;65,CODE(UPPER(LEFT(A51,1)))&gt;90),TRUE),TRUE,OR(NOT(ISTEXT(A51)),LEN(A51)&gt;64,LEN(A51)&lt;&gt;LEN(SUBSTITUTE(A51,"*","")),LEN(A51)&lt;&gt;LEN(SUBSTITUTE(A51,"?","")),LEN(A51)&lt;&gt;LEN(SUBSTITUTE(A51,"~","")),LEN(A51)&lt;&gt;LEN(SUBSTITUTE(A51,"=","")),LEN(A51)&lt;&gt;LEN(SUBSTITUTE(A51,"&lt;","")),LEN(A51)&lt;&gt;LEN(SUBSTITUTE(A51,"&gt;","")))),"ID: tekst zaczynający się od A–Z, do 64 znaków; bez *, ?, ~, =, &lt; i &gt;. Przykład: T-001.",IF(COUNTIFS('Exits'!$A$9:$A$608,A51)&lt;&gt;1,"ID wyjścia się powtarza",IF(B51="","Podaj ID nadrzędnej transakcji",IF(IF(IFERROR(OR(CODE(UPPER(LEFT(B51,1)))&lt;65,CODE(UPPER(LEFT(B51,1)))&gt;90),TRUE),TRUE,OR(NOT(ISTEXT(B51)),LEN(B51)&gt;64,LEN(B51)&lt;&gt;LEN(SUBSTITUTE(B51,"*","")),LEN(B51)&lt;&gt;LEN(SUBSTITUTE(B51,"?","")),LEN(B51)&lt;&gt;LEN(SUBSTITUTE(B51,"~","")),LEN(B51)&lt;&gt;LEN(SUBSTITUTE(B51,"=","")),LEN(B51)&lt;&gt;LEN(SUBSTITUTE(B51,"&lt;","")),LEN(B51)&lt;&gt;LEN(SUBSTITUTE(B51,"&gt;","")))),"ID: tekst zaczynający się od A–Z, do 64 znaków; bez *, ?, ~, =, &lt; i &gt;. Przykład: T-001.",IF(COUNTIFS('Trades'!$A$9:$A$208,B51)&lt;&gt;1,"ID musi pasować do jednego wiersza Trades",IF(NOT(ISNUMBER(C51)),"Podaj prawidłowy czas zamknięcia",IF(OR(C51&lt;1,C51&gt;2958465),"Podaj prawidłowy czas zamknięcia",IF(NOT(ISNUMBER(D51)),"Podaj dodatnią zamkniętą ilość",IF(OR(D51&lt;=0,D51&gt;1000000,ROUND(D51,8)&lt;&gt;D51),"Podaj dodatnią zamkniętą ilość",IF(NOT(ISNUMBER(INDEX('Trades'!$D$9:$D$208,MATCH(B51,'Trades'!$A$9:$A$208,0)))),"Podaj prawidłowy czas otwarcia",IF(C51&lt;INDEX('Trades'!$D$9:$D$208,MATCH(B51,'Trades'!$A$9:$A$208,0)),"Wyjście poprzedza otwarcie",IF(AND(E51&lt;&gt;"",OR(NOT(ISNUMBER(E51)),E51&lt;=0)),"Podaj dodatnią cenę lub pozostaw puste",IF(AND(F51&lt;&gt;"",NOT(ISNUMBER(F51))),"P&amp;L brutto musi być liczbą lub pozostać pusty",IF(AND(ISNUMBER(F51),OR(ABS(F51)&gt;1000000000,ROUND(F51,2)&lt;&gt;F51)),"Kwoty: do 2 miejsc po przecinku; wartość bezwzględna wpisu ≤ 1 000 000 000.",""))))))))))))))))</x:f>
      </x:c>
      <x:c r="I51" s="29" t="str">
        <x:f>IF(ISNUMBER(D51),ROUND(D51,8),"")</x:f>
      </x:c>
      <x:c r="J51" s="29" t="n">
        <x:f>IF(ISNUMBER(F51),1,0)</x:f>
        <x:v>0</x:v>
      </x:c>
      <x:c r="K51" s="29" t="n">
        <x:f>IF(COUNTA(A51:F51)=0,0,1)</x:f>
        <x:v>0</x:v>
      </x:c>
    </x:row>
    <x:row r="52" ht="36" customHeight="1">
      <x:c r="A52" s="34"/>
      <x:c r="B52" s="34"/>
      <x:c r="C52" s="35"/>
      <x:c r="D52" s="36"/>
      <x:c r="E52" s="36"/>
      <x:c r="F52" s="37"/>
      <x:c r="G52" s="38" t="n">
        <x:f>IF(K52=0,0,IF(H52="",1,-1))</x:f>
        <x:v>0</x:v>
      </x:c>
      <x:c r="H52" s="33" t="str">
        <x:f>IF(K52=0,"",IF(A52="","Podaj ID wyjścia",IF(IF(IFERROR(OR(CODE(UPPER(LEFT(A52,1)))&lt;65,CODE(UPPER(LEFT(A52,1)))&gt;90),TRUE),TRUE,OR(NOT(ISTEXT(A52)),LEN(A52)&gt;64,LEN(A52)&lt;&gt;LEN(SUBSTITUTE(A52,"*","")),LEN(A52)&lt;&gt;LEN(SUBSTITUTE(A52,"?","")),LEN(A52)&lt;&gt;LEN(SUBSTITUTE(A52,"~","")),LEN(A52)&lt;&gt;LEN(SUBSTITUTE(A52,"=","")),LEN(A52)&lt;&gt;LEN(SUBSTITUTE(A52,"&lt;","")),LEN(A52)&lt;&gt;LEN(SUBSTITUTE(A52,"&gt;","")))),"ID: tekst zaczynający się od A–Z, do 64 znaków; bez *, ?, ~, =, &lt; i &gt;. Przykład: T-001.",IF(COUNTIFS('Exits'!$A$9:$A$608,A52)&lt;&gt;1,"ID wyjścia się powtarza",IF(B52="","Podaj ID nadrzędnej transakcji",IF(IF(IFERROR(OR(CODE(UPPER(LEFT(B52,1)))&lt;65,CODE(UPPER(LEFT(B52,1)))&gt;90),TRUE),TRUE,OR(NOT(ISTEXT(B52)),LEN(B52)&gt;64,LEN(B52)&lt;&gt;LEN(SUBSTITUTE(B52,"*","")),LEN(B52)&lt;&gt;LEN(SUBSTITUTE(B52,"?","")),LEN(B52)&lt;&gt;LEN(SUBSTITUTE(B52,"~","")),LEN(B52)&lt;&gt;LEN(SUBSTITUTE(B52,"=","")),LEN(B52)&lt;&gt;LEN(SUBSTITUTE(B52,"&lt;","")),LEN(B52)&lt;&gt;LEN(SUBSTITUTE(B52,"&gt;","")))),"ID: tekst zaczynający się od A–Z, do 64 znaków; bez *, ?, ~, =, &lt; i &gt;. Przykład: T-001.",IF(COUNTIFS('Trades'!$A$9:$A$208,B52)&lt;&gt;1,"ID musi pasować do jednego wiersza Trades",IF(NOT(ISNUMBER(C52)),"Podaj prawidłowy czas zamknięcia",IF(OR(C52&lt;1,C52&gt;2958465),"Podaj prawidłowy czas zamknięcia",IF(NOT(ISNUMBER(D52)),"Podaj dodatnią zamkniętą ilość",IF(OR(D52&lt;=0,D52&gt;1000000,ROUND(D52,8)&lt;&gt;D52),"Podaj dodatnią zamkniętą ilość",IF(NOT(ISNUMBER(INDEX('Trades'!$D$9:$D$208,MATCH(B52,'Trades'!$A$9:$A$208,0)))),"Podaj prawidłowy czas otwarcia",IF(C52&lt;INDEX('Trades'!$D$9:$D$208,MATCH(B52,'Trades'!$A$9:$A$208,0)),"Wyjście poprzedza otwarcie",IF(AND(E52&lt;&gt;"",OR(NOT(ISNUMBER(E52)),E52&lt;=0)),"Podaj dodatnią cenę lub pozostaw puste",IF(AND(F52&lt;&gt;"",NOT(ISNUMBER(F52))),"P&amp;L brutto musi być liczbą lub pozostać pusty",IF(AND(ISNUMBER(F52),OR(ABS(F52)&gt;1000000000,ROUND(F52,2)&lt;&gt;F52)),"Kwoty: do 2 miejsc po przecinku; wartość bezwzględna wpisu ≤ 1 000 000 000.",""))))))))))))))))</x:f>
      </x:c>
      <x:c r="I52" s="29" t="str">
        <x:f>IF(ISNUMBER(D52),ROUND(D52,8),"")</x:f>
      </x:c>
      <x:c r="J52" s="29" t="n">
        <x:f>IF(ISNUMBER(F52),1,0)</x:f>
        <x:v>0</x:v>
      </x:c>
      <x:c r="K52" s="29" t="n">
        <x:f>IF(COUNTA(A52:F52)=0,0,1)</x:f>
        <x:v>0</x:v>
      </x:c>
    </x:row>
    <x:row r="53" ht="36" customHeight="1">
      <x:c r="A53" s="34"/>
      <x:c r="B53" s="34"/>
      <x:c r="C53" s="35"/>
      <x:c r="D53" s="36"/>
      <x:c r="E53" s="36"/>
      <x:c r="F53" s="37"/>
      <x:c r="G53" s="38" t="n">
        <x:f>IF(K53=0,0,IF(H53="",1,-1))</x:f>
        <x:v>0</x:v>
      </x:c>
      <x:c r="H53" s="33" t="str">
        <x:f>IF(K53=0,"",IF(A53="","Podaj ID wyjścia",IF(IF(IFERROR(OR(CODE(UPPER(LEFT(A53,1)))&lt;65,CODE(UPPER(LEFT(A53,1)))&gt;90),TRUE),TRUE,OR(NOT(ISTEXT(A53)),LEN(A53)&gt;64,LEN(A53)&lt;&gt;LEN(SUBSTITUTE(A53,"*","")),LEN(A53)&lt;&gt;LEN(SUBSTITUTE(A53,"?","")),LEN(A53)&lt;&gt;LEN(SUBSTITUTE(A53,"~","")),LEN(A53)&lt;&gt;LEN(SUBSTITUTE(A53,"=","")),LEN(A53)&lt;&gt;LEN(SUBSTITUTE(A53,"&lt;","")),LEN(A53)&lt;&gt;LEN(SUBSTITUTE(A53,"&gt;","")))),"ID: tekst zaczynający się od A–Z, do 64 znaków; bez *, ?, ~, =, &lt; i &gt;. Przykład: T-001.",IF(COUNTIFS('Exits'!$A$9:$A$608,A53)&lt;&gt;1,"ID wyjścia się powtarza",IF(B53="","Podaj ID nadrzędnej transakcji",IF(IF(IFERROR(OR(CODE(UPPER(LEFT(B53,1)))&lt;65,CODE(UPPER(LEFT(B53,1)))&gt;90),TRUE),TRUE,OR(NOT(ISTEXT(B53)),LEN(B53)&gt;64,LEN(B53)&lt;&gt;LEN(SUBSTITUTE(B53,"*","")),LEN(B53)&lt;&gt;LEN(SUBSTITUTE(B53,"?","")),LEN(B53)&lt;&gt;LEN(SUBSTITUTE(B53,"~","")),LEN(B53)&lt;&gt;LEN(SUBSTITUTE(B53,"=","")),LEN(B53)&lt;&gt;LEN(SUBSTITUTE(B53,"&lt;","")),LEN(B53)&lt;&gt;LEN(SUBSTITUTE(B53,"&gt;","")))),"ID: tekst zaczynający się od A–Z, do 64 znaków; bez *, ?, ~, =, &lt; i &gt;. Przykład: T-001.",IF(COUNTIFS('Trades'!$A$9:$A$208,B53)&lt;&gt;1,"ID musi pasować do jednego wiersza Trades",IF(NOT(ISNUMBER(C53)),"Podaj prawidłowy czas zamknięcia",IF(OR(C53&lt;1,C53&gt;2958465),"Podaj prawidłowy czas zamknięcia",IF(NOT(ISNUMBER(D53)),"Podaj dodatnią zamkniętą ilość",IF(OR(D53&lt;=0,D53&gt;1000000,ROUND(D53,8)&lt;&gt;D53),"Podaj dodatnią zamkniętą ilość",IF(NOT(ISNUMBER(INDEX('Trades'!$D$9:$D$208,MATCH(B53,'Trades'!$A$9:$A$208,0)))),"Podaj prawidłowy czas otwarcia",IF(C53&lt;INDEX('Trades'!$D$9:$D$208,MATCH(B53,'Trades'!$A$9:$A$208,0)),"Wyjście poprzedza otwarcie",IF(AND(E53&lt;&gt;"",OR(NOT(ISNUMBER(E53)),E53&lt;=0)),"Podaj dodatnią cenę lub pozostaw puste",IF(AND(F53&lt;&gt;"",NOT(ISNUMBER(F53))),"P&amp;L brutto musi być liczbą lub pozostać pusty",IF(AND(ISNUMBER(F53),OR(ABS(F53)&gt;1000000000,ROUND(F53,2)&lt;&gt;F53)),"Kwoty: do 2 miejsc po przecinku; wartość bezwzględna wpisu ≤ 1 000 000 000.",""))))))))))))))))</x:f>
      </x:c>
      <x:c r="I53" s="29" t="str">
        <x:f>IF(ISNUMBER(D53),ROUND(D53,8),"")</x:f>
      </x:c>
      <x:c r="J53" s="29" t="n">
        <x:f>IF(ISNUMBER(F53),1,0)</x:f>
        <x:v>0</x:v>
      </x:c>
      <x:c r="K53" s="29" t="n">
        <x:f>IF(COUNTA(A53:F53)=0,0,1)</x:f>
        <x:v>0</x:v>
      </x:c>
    </x:row>
    <x:row r="54" ht="36" customHeight="1">
      <x:c r="A54" s="34"/>
      <x:c r="B54" s="34"/>
      <x:c r="C54" s="35"/>
      <x:c r="D54" s="36"/>
      <x:c r="E54" s="36"/>
      <x:c r="F54" s="37"/>
      <x:c r="G54" s="38" t="n">
        <x:f>IF(K54=0,0,IF(H54="",1,-1))</x:f>
        <x:v>0</x:v>
      </x:c>
      <x:c r="H54" s="33" t="str">
        <x:f>IF(K54=0,"",IF(A54="","Podaj ID wyjścia",IF(IF(IFERROR(OR(CODE(UPPER(LEFT(A54,1)))&lt;65,CODE(UPPER(LEFT(A54,1)))&gt;90),TRUE),TRUE,OR(NOT(ISTEXT(A54)),LEN(A54)&gt;64,LEN(A54)&lt;&gt;LEN(SUBSTITUTE(A54,"*","")),LEN(A54)&lt;&gt;LEN(SUBSTITUTE(A54,"?","")),LEN(A54)&lt;&gt;LEN(SUBSTITUTE(A54,"~","")),LEN(A54)&lt;&gt;LEN(SUBSTITUTE(A54,"=","")),LEN(A54)&lt;&gt;LEN(SUBSTITUTE(A54,"&lt;","")),LEN(A54)&lt;&gt;LEN(SUBSTITUTE(A54,"&gt;","")))),"ID: tekst zaczynający się od A–Z, do 64 znaków; bez *, ?, ~, =, &lt; i &gt;. Przykład: T-001.",IF(COUNTIFS('Exits'!$A$9:$A$608,A54)&lt;&gt;1,"ID wyjścia się powtarza",IF(B54="","Podaj ID nadrzędnej transakcji",IF(IF(IFERROR(OR(CODE(UPPER(LEFT(B54,1)))&lt;65,CODE(UPPER(LEFT(B54,1)))&gt;90),TRUE),TRUE,OR(NOT(ISTEXT(B54)),LEN(B54)&gt;64,LEN(B54)&lt;&gt;LEN(SUBSTITUTE(B54,"*","")),LEN(B54)&lt;&gt;LEN(SUBSTITUTE(B54,"?","")),LEN(B54)&lt;&gt;LEN(SUBSTITUTE(B54,"~","")),LEN(B54)&lt;&gt;LEN(SUBSTITUTE(B54,"=","")),LEN(B54)&lt;&gt;LEN(SUBSTITUTE(B54,"&lt;","")),LEN(B54)&lt;&gt;LEN(SUBSTITUTE(B54,"&gt;","")))),"ID: tekst zaczynający się od A–Z, do 64 znaków; bez *, ?, ~, =, &lt; i &gt;. Przykład: T-001.",IF(COUNTIFS('Trades'!$A$9:$A$208,B54)&lt;&gt;1,"ID musi pasować do jednego wiersza Trades",IF(NOT(ISNUMBER(C54)),"Podaj prawidłowy czas zamknięcia",IF(OR(C54&lt;1,C54&gt;2958465),"Podaj prawidłowy czas zamknięcia",IF(NOT(ISNUMBER(D54)),"Podaj dodatnią zamkniętą ilość",IF(OR(D54&lt;=0,D54&gt;1000000,ROUND(D54,8)&lt;&gt;D54),"Podaj dodatnią zamkniętą ilość",IF(NOT(ISNUMBER(INDEX('Trades'!$D$9:$D$208,MATCH(B54,'Trades'!$A$9:$A$208,0)))),"Podaj prawidłowy czas otwarcia",IF(C54&lt;INDEX('Trades'!$D$9:$D$208,MATCH(B54,'Trades'!$A$9:$A$208,0)),"Wyjście poprzedza otwarcie",IF(AND(E54&lt;&gt;"",OR(NOT(ISNUMBER(E54)),E54&lt;=0)),"Podaj dodatnią cenę lub pozostaw puste",IF(AND(F54&lt;&gt;"",NOT(ISNUMBER(F54))),"P&amp;L brutto musi być liczbą lub pozostać pusty",IF(AND(ISNUMBER(F54),OR(ABS(F54)&gt;1000000000,ROUND(F54,2)&lt;&gt;F54)),"Kwoty: do 2 miejsc po przecinku; wartość bezwzględna wpisu ≤ 1 000 000 000.",""))))))))))))))))</x:f>
      </x:c>
      <x:c r="I54" s="29" t="str">
        <x:f>IF(ISNUMBER(D54),ROUND(D54,8),"")</x:f>
      </x:c>
      <x:c r="J54" s="29" t="n">
        <x:f>IF(ISNUMBER(F54),1,0)</x:f>
        <x:v>0</x:v>
      </x:c>
      <x:c r="K54" s="29" t="n">
        <x:f>IF(COUNTA(A54:F54)=0,0,1)</x:f>
        <x:v>0</x:v>
      </x:c>
    </x:row>
    <x:row r="55" ht="36" customHeight="1">
      <x:c r="A55" s="34"/>
      <x:c r="B55" s="34"/>
      <x:c r="C55" s="35"/>
      <x:c r="D55" s="36"/>
      <x:c r="E55" s="36"/>
      <x:c r="F55" s="37"/>
      <x:c r="G55" s="38" t="n">
        <x:f>IF(K55=0,0,IF(H55="",1,-1))</x:f>
        <x:v>0</x:v>
      </x:c>
      <x:c r="H55" s="33" t="str">
        <x:f>IF(K55=0,"",IF(A55="","Podaj ID wyjścia",IF(IF(IFERROR(OR(CODE(UPPER(LEFT(A55,1)))&lt;65,CODE(UPPER(LEFT(A55,1)))&gt;90),TRUE),TRUE,OR(NOT(ISTEXT(A55)),LEN(A55)&gt;64,LEN(A55)&lt;&gt;LEN(SUBSTITUTE(A55,"*","")),LEN(A55)&lt;&gt;LEN(SUBSTITUTE(A55,"?","")),LEN(A55)&lt;&gt;LEN(SUBSTITUTE(A55,"~","")),LEN(A55)&lt;&gt;LEN(SUBSTITUTE(A55,"=","")),LEN(A55)&lt;&gt;LEN(SUBSTITUTE(A55,"&lt;","")),LEN(A55)&lt;&gt;LEN(SUBSTITUTE(A55,"&gt;","")))),"ID: tekst zaczynający się od A–Z, do 64 znaków; bez *, ?, ~, =, &lt; i &gt;. Przykład: T-001.",IF(COUNTIFS('Exits'!$A$9:$A$608,A55)&lt;&gt;1,"ID wyjścia się powtarza",IF(B55="","Podaj ID nadrzędnej transakcji",IF(IF(IFERROR(OR(CODE(UPPER(LEFT(B55,1)))&lt;65,CODE(UPPER(LEFT(B55,1)))&gt;90),TRUE),TRUE,OR(NOT(ISTEXT(B55)),LEN(B55)&gt;64,LEN(B55)&lt;&gt;LEN(SUBSTITUTE(B55,"*","")),LEN(B55)&lt;&gt;LEN(SUBSTITUTE(B55,"?","")),LEN(B55)&lt;&gt;LEN(SUBSTITUTE(B55,"~","")),LEN(B55)&lt;&gt;LEN(SUBSTITUTE(B55,"=","")),LEN(B55)&lt;&gt;LEN(SUBSTITUTE(B55,"&lt;","")),LEN(B55)&lt;&gt;LEN(SUBSTITUTE(B55,"&gt;","")))),"ID: tekst zaczynający się od A–Z, do 64 znaków; bez *, ?, ~, =, &lt; i &gt;. Przykład: T-001.",IF(COUNTIFS('Trades'!$A$9:$A$208,B55)&lt;&gt;1,"ID musi pasować do jednego wiersza Trades",IF(NOT(ISNUMBER(C55)),"Podaj prawidłowy czas zamknięcia",IF(OR(C55&lt;1,C55&gt;2958465),"Podaj prawidłowy czas zamknięcia",IF(NOT(ISNUMBER(D55)),"Podaj dodatnią zamkniętą ilość",IF(OR(D55&lt;=0,D55&gt;1000000,ROUND(D55,8)&lt;&gt;D55),"Podaj dodatnią zamkniętą ilość",IF(NOT(ISNUMBER(INDEX('Trades'!$D$9:$D$208,MATCH(B55,'Trades'!$A$9:$A$208,0)))),"Podaj prawidłowy czas otwarcia",IF(C55&lt;INDEX('Trades'!$D$9:$D$208,MATCH(B55,'Trades'!$A$9:$A$208,0)),"Wyjście poprzedza otwarcie",IF(AND(E55&lt;&gt;"",OR(NOT(ISNUMBER(E55)),E55&lt;=0)),"Podaj dodatnią cenę lub pozostaw puste",IF(AND(F55&lt;&gt;"",NOT(ISNUMBER(F55))),"P&amp;L brutto musi być liczbą lub pozostać pusty",IF(AND(ISNUMBER(F55),OR(ABS(F55)&gt;1000000000,ROUND(F55,2)&lt;&gt;F55)),"Kwoty: do 2 miejsc po przecinku; wartość bezwzględna wpisu ≤ 1 000 000 000.",""))))))))))))))))</x:f>
      </x:c>
      <x:c r="I55" s="29" t="str">
        <x:f>IF(ISNUMBER(D55),ROUND(D55,8),"")</x:f>
      </x:c>
      <x:c r="J55" s="29" t="n">
        <x:f>IF(ISNUMBER(F55),1,0)</x:f>
        <x:v>0</x:v>
      </x:c>
      <x:c r="K55" s="29" t="n">
        <x:f>IF(COUNTA(A55:F55)=0,0,1)</x:f>
        <x:v>0</x:v>
      </x:c>
    </x:row>
    <x:row r="56" ht="36" customHeight="1">
      <x:c r="A56" s="34"/>
      <x:c r="B56" s="34"/>
      <x:c r="C56" s="35"/>
      <x:c r="D56" s="36"/>
      <x:c r="E56" s="36"/>
      <x:c r="F56" s="37"/>
      <x:c r="G56" s="38" t="n">
        <x:f>IF(K56=0,0,IF(H56="",1,-1))</x:f>
        <x:v>0</x:v>
      </x:c>
      <x:c r="H56" s="33" t="str">
        <x:f>IF(K56=0,"",IF(A56="","Podaj ID wyjścia",IF(IF(IFERROR(OR(CODE(UPPER(LEFT(A56,1)))&lt;65,CODE(UPPER(LEFT(A56,1)))&gt;90),TRUE),TRUE,OR(NOT(ISTEXT(A56)),LEN(A56)&gt;64,LEN(A56)&lt;&gt;LEN(SUBSTITUTE(A56,"*","")),LEN(A56)&lt;&gt;LEN(SUBSTITUTE(A56,"?","")),LEN(A56)&lt;&gt;LEN(SUBSTITUTE(A56,"~","")),LEN(A56)&lt;&gt;LEN(SUBSTITUTE(A56,"=","")),LEN(A56)&lt;&gt;LEN(SUBSTITUTE(A56,"&lt;","")),LEN(A56)&lt;&gt;LEN(SUBSTITUTE(A56,"&gt;","")))),"ID: tekst zaczynający się od A–Z, do 64 znaków; bez *, ?, ~, =, &lt; i &gt;. Przykład: T-001.",IF(COUNTIFS('Exits'!$A$9:$A$608,A56)&lt;&gt;1,"ID wyjścia się powtarza",IF(B56="","Podaj ID nadrzędnej transakcji",IF(IF(IFERROR(OR(CODE(UPPER(LEFT(B56,1)))&lt;65,CODE(UPPER(LEFT(B56,1)))&gt;90),TRUE),TRUE,OR(NOT(ISTEXT(B56)),LEN(B56)&gt;64,LEN(B56)&lt;&gt;LEN(SUBSTITUTE(B56,"*","")),LEN(B56)&lt;&gt;LEN(SUBSTITUTE(B56,"?","")),LEN(B56)&lt;&gt;LEN(SUBSTITUTE(B56,"~","")),LEN(B56)&lt;&gt;LEN(SUBSTITUTE(B56,"=","")),LEN(B56)&lt;&gt;LEN(SUBSTITUTE(B56,"&lt;","")),LEN(B56)&lt;&gt;LEN(SUBSTITUTE(B56,"&gt;","")))),"ID: tekst zaczynający się od A–Z, do 64 znaków; bez *, ?, ~, =, &lt; i &gt;. Przykład: T-001.",IF(COUNTIFS('Trades'!$A$9:$A$208,B56)&lt;&gt;1,"ID musi pasować do jednego wiersza Trades",IF(NOT(ISNUMBER(C56)),"Podaj prawidłowy czas zamknięcia",IF(OR(C56&lt;1,C56&gt;2958465),"Podaj prawidłowy czas zamknięcia",IF(NOT(ISNUMBER(D56)),"Podaj dodatnią zamkniętą ilość",IF(OR(D56&lt;=0,D56&gt;1000000,ROUND(D56,8)&lt;&gt;D56),"Podaj dodatnią zamkniętą ilość",IF(NOT(ISNUMBER(INDEX('Trades'!$D$9:$D$208,MATCH(B56,'Trades'!$A$9:$A$208,0)))),"Podaj prawidłowy czas otwarcia",IF(C56&lt;INDEX('Trades'!$D$9:$D$208,MATCH(B56,'Trades'!$A$9:$A$208,0)),"Wyjście poprzedza otwarcie",IF(AND(E56&lt;&gt;"",OR(NOT(ISNUMBER(E56)),E56&lt;=0)),"Podaj dodatnią cenę lub pozostaw puste",IF(AND(F56&lt;&gt;"",NOT(ISNUMBER(F56))),"P&amp;L brutto musi być liczbą lub pozostać pusty",IF(AND(ISNUMBER(F56),OR(ABS(F56)&gt;1000000000,ROUND(F56,2)&lt;&gt;F56)),"Kwoty: do 2 miejsc po przecinku; wartość bezwzględna wpisu ≤ 1 000 000 000.",""))))))))))))))))</x:f>
      </x:c>
      <x:c r="I56" s="29" t="str">
        <x:f>IF(ISNUMBER(D56),ROUND(D56,8),"")</x:f>
      </x:c>
      <x:c r="J56" s="29" t="n">
        <x:f>IF(ISNUMBER(F56),1,0)</x:f>
        <x:v>0</x:v>
      </x:c>
      <x:c r="K56" s="29" t="n">
        <x:f>IF(COUNTA(A56:F56)=0,0,1)</x:f>
        <x:v>0</x:v>
      </x:c>
    </x:row>
    <x:row r="57" ht="36" customHeight="1">
      <x:c r="A57" s="34"/>
      <x:c r="B57" s="34"/>
      <x:c r="C57" s="35"/>
      <x:c r="D57" s="36"/>
      <x:c r="E57" s="36"/>
      <x:c r="F57" s="37"/>
      <x:c r="G57" s="38" t="n">
        <x:f>IF(K57=0,0,IF(H57="",1,-1))</x:f>
        <x:v>0</x:v>
      </x:c>
      <x:c r="H57" s="33" t="str">
        <x:f>IF(K57=0,"",IF(A57="","Podaj ID wyjścia",IF(IF(IFERROR(OR(CODE(UPPER(LEFT(A57,1)))&lt;65,CODE(UPPER(LEFT(A57,1)))&gt;90),TRUE),TRUE,OR(NOT(ISTEXT(A57)),LEN(A57)&gt;64,LEN(A57)&lt;&gt;LEN(SUBSTITUTE(A57,"*","")),LEN(A57)&lt;&gt;LEN(SUBSTITUTE(A57,"?","")),LEN(A57)&lt;&gt;LEN(SUBSTITUTE(A57,"~","")),LEN(A57)&lt;&gt;LEN(SUBSTITUTE(A57,"=","")),LEN(A57)&lt;&gt;LEN(SUBSTITUTE(A57,"&lt;","")),LEN(A57)&lt;&gt;LEN(SUBSTITUTE(A57,"&gt;","")))),"ID: tekst zaczynający się od A–Z, do 64 znaków; bez *, ?, ~, =, &lt; i &gt;. Przykład: T-001.",IF(COUNTIFS('Exits'!$A$9:$A$608,A57)&lt;&gt;1,"ID wyjścia się powtarza",IF(B57="","Podaj ID nadrzędnej transakcji",IF(IF(IFERROR(OR(CODE(UPPER(LEFT(B57,1)))&lt;65,CODE(UPPER(LEFT(B57,1)))&gt;90),TRUE),TRUE,OR(NOT(ISTEXT(B57)),LEN(B57)&gt;64,LEN(B57)&lt;&gt;LEN(SUBSTITUTE(B57,"*","")),LEN(B57)&lt;&gt;LEN(SUBSTITUTE(B57,"?","")),LEN(B57)&lt;&gt;LEN(SUBSTITUTE(B57,"~","")),LEN(B57)&lt;&gt;LEN(SUBSTITUTE(B57,"=","")),LEN(B57)&lt;&gt;LEN(SUBSTITUTE(B57,"&lt;","")),LEN(B57)&lt;&gt;LEN(SUBSTITUTE(B57,"&gt;","")))),"ID: tekst zaczynający się od A–Z, do 64 znaków; bez *, ?, ~, =, &lt; i &gt;. Przykład: T-001.",IF(COUNTIFS('Trades'!$A$9:$A$208,B57)&lt;&gt;1,"ID musi pasować do jednego wiersza Trades",IF(NOT(ISNUMBER(C57)),"Podaj prawidłowy czas zamknięcia",IF(OR(C57&lt;1,C57&gt;2958465),"Podaj prawidłowy czas zamknięcia",IF(NOT(ISNUMBER(D57)),"Podaj dodatnią zamkniętą ilość",IF(OR(D57&lt;=0,D57&gt;1000000,ROUND(D57,8)&lt;&gt;D57),"Podaj dodatnią zamkniętą ilość",IF(NOT(ISNUMBER(INDEX('Trades'!$D$9:$D$208,MATCH(B57,'Trades'!$A$9:$A$208,0)))),"Podaj prawidłowy czas otwarcia",IF(C57&lt;INDEX('Trades'!$D$9:$D$208,MATCH(B57,'Trades'!$A$9:$A$208,0)),"Wyjście poprzedza otwarcie",IF(AND(E57&lt;&gt;"",OR(NOT(ISNUMBER(E57)),E57&lt;=0)),"Podaj dodatnią cenę lub pozostaw puste",IF(AND(F57&lt;&gt;"",NOT(ISNUMBER(F57))),"P&amp;L brutto musi być liczbą lub pozostać pusty",IF(AND(ISNUMBER(F57),OR(ABS(F57)&gt;1000000000,ROUND(F57,2)&lt;&gt;F57)),"Kwoty: do 2 miejsc po przecinku; wartość bezwzględna wpisu ≤ 1 000 000 000.",""))))))))))))))))</x:f>
      </x:c>
      <x:c r="I57" s="29" t="str">
        <x:f>IF(ISNUMBER(D57),ROUND(D57,8),"")</x:f>
      </x:c>
      <x:c r="J57" s="29" t="n">
        <x:f>IF(ISNUMBER(F57),1,0)</x:f>
        <x:v>0</x:v>
      </x:c>
      <x:c r="K57" s="29" t="n">
        <x:f>IF(COUNTA(A57:F57)=0,0,1)</x:f>
        <x:v>0</x:v>
      </x:c>
    </x:row>
    <x:row r="58" ht="36" customHeight="1">
      <x:c r="A58" s="34"/>
      <x:c r="B58" s="34"/>
      <x:c r="C58" s="35"/>
      <x:c r="D58" s="36"/>
      <x:c r="E58" s="36"/>
      <x:c r="F58" s="37"/>
      <x:c r="G58" s="38" t="n">
        <x:f>IF(K58=0,0,IF(H58="",1,-1))</x:f>
        <x:v>0</x:v>
      </x:c>
      <x:c r="H58" s="33" t="str">
        <x:f>IF(K58=0,"",IF(A58="","Podaj ID wyjścia",IF(IF(IFERROR(OR(CODE(UPPER(LEFT(A58,1)))&lt;65,CODE(UPPER(LEFT(A58,1)))&gt;90),TRUE),TRUE,OR(NOT(ISTEXT(A58)),LEN(A58)&gt;64,LEN(A58)&lt;&gt;LEN(SUBSTITUTE(A58,"*","")),LEN(A58)&lt;&gt;LEN(SUBSTITUTE(A58,"?","")),LEN(A58)&lt;&gt;LEN(SUBSTITUTE(A58,"~","")),LEN(A58)&lt;&gt;LEN(SUBSTITUTE(A58,"=","")),LEN(A58)&lt;&gt;LEN(SUBSTITUTE(A58,"&lt;","")),LEN(A58)&lt;&gt;LEN(SUBSTITUTE(A58,"&gt;","")))),"ID: tekst zaczynający się od A–Z, do 64 znaków; bez *, ?, ~, =, &lt; i &gt;. Przykład: T-001.",IF(COUNTIFS('Exits'!$A$9:$A$608,A58)&lt;&gt;1,"ID wyjścia się powtarza",IF(B58="","Podaj ID nadrzędnej transakcji",IF(IF(IFERROR(OR(CODE(UPPER(LEFT(B58,1)))&lt;65,CODE(UPPER(LEFT(B58,1)))&gt;90),TRUE),TRUE,OR(NOT(ISTEXT(B58)),LEN(B58)&gt;64,LEN(B58)&lt;&gt;LEN(SUBSTITUTE(B58,"*","")),LEN(B58)&lt;&gt;LEN(SUBSTITUTE(B58,"?","")),LEN(B58)&lt;&gt;LEN(SUBSTITUTE(B58,"~","")),LEN(B58)&lt;&gt;LEN(SUBSTITUTE(B58,"=","")),LEN(B58)&lt;&gt;LEN(SUBSTITUTE(B58,"&lt;","")),LEN(B58)&lt;&gt;LEN(SUBSTITUTE(B58,"&gt;","")))),"ID: tekst zaczynający się od A–Z, do 64 znaków; bez *, ?, ~, =, &lt; i &gt;. Przykład: T-001.",IF(COUNTIFS('Trades'!$A$9:$A$208,B58)&lt;&gt;1,"ID musi pasować do jednego wiersza Trades",IF(NOT(ISNUMBER(C58)),"Podaj prawidłowy czas zamknięcia",IF(OR(C58&lt;1,C58&gt;2958465),"Podaj prawidłowy czas zamknięcia",IF(NOT(ISNUMBER(D58)),"Podaj dodatnią zamkniętą ilość",IF(OR(D58&lt;=0,D58&gt;1000000,ROUND(D58,8)&lt;&gt;D58),"Podaj dodatnią zamkniętą ilość",IF(NOT(ISNUMBER(INDEX('Trades'!$D$9:$D$208,MATCH(B58,'Trades'!$A$9:$A$208,0)))),"Podaj prawidłowy czas otwarcia",IF(C58&lt;INDEX('Trades'!$D$9:$D$208,MATCH(B58,'Trades'!$A$9:$A$208,0)),"Wyjście poprzedza otwarcie",IF(AND(E58&lt;&gt;"",OR(NOT(ISNUMBER(E58)),E58&lt;=0)),"Podaj dodatnią cenę lub pozostaw puste",IF(AND(F58&lt;&gt;"",NOT(ISNUMBER(F58))),"P&amp;L brutto musi być liczbą lub pozostać pusty",IF(AND(ISNUMBER(F58),OR(ABS(F58)&gt;1000000000,ROUND(F58,2)&lt;&gt;F58)),"Kwoty: do 2 miejsc po przecinku; wartość bezwzględna wpisu ≤ 1 000 000 000.",""))))))))))))))))</x:f>
      </x:c>
      <x:c r="I58" s="29" t="str">
        <x:f>IF(ISNUMBER(D58),ROUND(D58,8),"")</x:f>
      </x:c>
      <x:c r="J58" s="29" t="n">
        <x:f>IF(ISNUMBER(F58),1,0)</x:f>
        <x:v>0</x:v>
      </x:c>
      <x:c r="K58" s="29" t="n">
        <x:f>IF(COUNTA(A58:F58)=0,0,1)</x:f>
        <x:v>0</x:v>
      </x:c>
    </x:row>
    <x:row r="59" ht="36" customHeight="1">
      <x:c r="A59" s="34"/>
      <x:c r="B59" s="34"/>
      <x:c r="C59" s="35"/>
      <x:c r="D59" s="36"/>
      <x:c r="E59" s="36"/>
      <x:c r="F59" s="37"/>
      <x:c r="G59" s="38" t="n">
        <x:f>IF(K59=0,0,IF(H59="",1,-1))</x:f>
        <x:v>0</x:v>
      </x:c>
      <x:c r="H59" s="33" t="str">
        <x:f>IF(K59=0,"",IF(A59="","Podaj ID wyjścia",IF(IF(IFERROR(OR(CODE(UPPER(LEFT(A59,1)))&lt;65,CODE(UPPER(LEFT(A59,1)))&gt;90),TRUE),TRUE,OR(NOT(ISTEXT(A59)),LEN(A59)&gt;64,LEN(A59)&lt;&gt;LEN(SUBSTITUTE(A59,"*","")),LEN(A59)&lt;&gt;LEN(SUBSTITUTE(A59,"?","")),LEN(A59)&lt;&gt;LEN(SUBSTITUTE(A59,"~","")),LEN(A59)&lt;&gt;LEN(SUBSTITUTE(A59,"=","")),LEN(A59)&lt;&gt;LEN(SUBSTITUTE(A59,"&lt;","")),LEN(A59)&lt;&gt;LEN(SUBSTITUTE(A59,"&gt;","")))),"ID: tekst zaczynający się od A–Z, do 64 znaków; bez *, ?, ~, =, &lt; i &gt;. Przykład: T-001.",IF(COUNTIFS('Exits'!$A$9:$A$608,A59)&lt;&gt;1,"ID wyjścia się powtarza",IF(B59="","Podaj ID nadrzędnej transakcji",IF(IF(IFERROR(OR(CODE(UPPER(LEFT(B59,1)))&lt;65,CODE(UPPER(LEFT(B59,1)))&gt;90),TRUE),TRUE,OR(NOT(ISTEXT(B59)),LEN(B59)&gt;64,LEN(B59)&lt;&gt;LEN(SUBSTITUTE(B59,"*","")),LEN(B59)&lt;&gt;LEN(SUBSTITUTE(B59,"?","")),LEN(B59)&lt;&gt;LEN(SUBSTITUTE(B59,"~","")),LEN(B59)&lt;&gt;LEN(SUBSTITUTE(B59,"=","")),LEN(B59)&lt;&gt;LEN(SUBSTITUTE(B59,"&lt;","")),LEN(B59)&lt;&gt;LEN(SUBSTITUTE(B59,"&gt;","")))),"ID: tekst zaczynający się od A–Z, do 64 znaków; bez *, ?, ~, =, &lt; i &gt;. Przykład: T-001.",IF(COUNTIFS('Trades'!$A$9:$A$208,B59)&lt;&gt;1,"ID musi pasować do jednego wiersza Trades",IF(NOT(ISNUMBER(C59)),"Podaj prawidłowy czas zamknięcia",IF(OR(C59&lt;1,C59&gt;2958465),"Podaj prawidłowy czas zamknięcia",IF(NOT(ISNUMBER(D59)),"Podaj dodatnią zamkniętą ilość",IF(OR(D59&lt;=0,D59&gt;1000000,ROUND(D59,8)&lt;&gt;D59),"Podaj dodatnią zamkniętą ilość",IF(NOT(ISNUMBER(INDEX('Trades'!$D$9:$D$208,MATCH(B59,'Trades'!$A$9:$A$208,0)))),"Podaj prawidłowy czas otwarcia",IF(C59&lt;INDEX('Trades'!$D$9:$D$208,MATCH(B59,'Trades'!$A$9:$A$208,0)),"Wyjście poprzedza otwarcie",IF(AND(E59&lt;&gt;"",OR(NOT(ISNUMBER(E59)),E59&lt;=0)),"Podaj dodatnią cenę lub pozostaw puste",IF(AND(F59&lt;&gt;"",NOT(ISNUMBER(F59))),"P&amp;L brutto musi być liczbą lub pozostać pusty",IF(AND(ISNUMBER(F59),OR(ABS(F59)&gt;1000000000,ROUND(F59,2)&lt;&gt;F59)),"Kwoty: do 2 miejsc po przecinku; wartość bezwzględna wpisu ≤ 1 000 000 000.",""))))))))))))))))</x:f>
      </x:c>
      <x:c r="I59" s="29" t="str">
        <x:f>IF(ISNUMBER(D59),ROUND(D59,8),"")</x:f>
      </x:c>
      <x:c r="J59" s="29" t="n">
        <x:f>IF(ISNUMBER(F59),1,0)</x:f>
        <x:v>0</x:v>
      </x:c>
      <x:c r="K59" s="29" t="n">
        <x:f>IF(COUNTA(A59:F59)=0,0,1)</x:f>
        <x:v>0</x:v>
      </x:c>
    </x:row>
    <x:row r="60" ht="36" customHeight="1">
      <x:c r="A60" s="34"/>
      <x:c r="B60" s="34"/>
      <x:c r="C60" s="35"/>
      <x:c r="D60" s="36"/>
      <x:c r="E60" s="36"/>
      <x:c r="F60" s="37"/>
      <x:c r="G60" s="38" t="n">
        <x:f>IF(K60=0,0,IF(H60="",1,-1))</x:f>
        <x:v>0</x:v>
      </x:c>
      <x:c r="H60" s="33" t="str">
        <x:f>IF(K60=0,"",IF(A60="","Podaj ID wyjścia",IF(IF(IFERROR(OR(CODE(UPPER(LEFT(A60,1)))&lt;65,CODE(UPPER(LEFT(A60,1)))&gt;90),TRUE),TRUE,OR(NOT(ISTEXT(A60)),LEN(A60)&gt;64,LEN(A60)&lt;&gt;LEN(SUBSTITUTE(A60,"*","")),LEN(A60)&lt;&gt;LEN(SUBSTITUTE(A60,"?","")),LEN(A60)&lt;&gt;LEN(SUBSTITUTE(A60,"~","")),LEN(A60)&lt;&gt;LEN(SUBSTITUTE(A60,"=","")),LEN(A60)&lt;&gt;LEN(SUBSTITUTE(A60,"&lt;","")),LEN(A60)&lt;&gt;LEN(SUBSTITUTE(A60,"&gt;","")))),"ID: tekst zaczynający się od A–Z, do 64 znaków; bez *, ?, ~, =, &lt; i &gt;. Przykład: T-001.",IF(COUNTIFS('Exits'!$A$9:$A$608,A60)&lt;&gt;1,"ID wyjścia się powtarza",IF(B60="","Podaj ID nadrzędnej transakcji",IF(IF(IFERROR(OR(CODE(UPPER(LEFT(B60,1)))&lt;65,CODE(UPPER(LEFT(B60,1)))&gt;90),TRUE),TRUE,OR(NOT(ISTEXT(B60)),LEN(B60)&gt;64,LEN(B60)&lt;&gt;LEN(SUBSTITUTE(B60,"*","")),LEN(B60)&lt;&gt;LEN(SUBSTITUTE(B60,"?","")),LEN(B60)&lt;&gt;LEN(SUBSTITUTE(B60,"~","")),LEN(B60)&lt;&gt;LEN(SUBSTITUTE(B60,"=","")),LEN(B60)&lt;&gt;LEN(SUBSTITUTE(B60,"&lt;","")),LEN(B60)&lt;&gt;LEN(SUBSTITUTE(B60,"&gt;","")))),"ID: tekst zaczynający się od A–Z, do 64 znaków; bez *, ?, ~, =, &lt; i &gt;. Przykład: T-001.",IF(COUNTIFS('Trades'!$A$9:$A$208,B60)&lt;&gt;1,"ID musi pasować do jednego wiersza Trades",IF(NOT(ISNUMBER(C60)),"Podaj prawidłowy czas zamknięcia",IF(OR(C60&lt;1,C60&gt;2958465),"Podaj prawidłowy czas zamknięcia",IF(NOT(ISNUMBER(D60)),"Podaj dodatnią zamkniętą ilość",IF(OR(D60&lt;=0,D60&gt;1000000,ROUND(D60,8)&lt;&gt;D60),"Podaj dodatnią zamkniętą ilość",IF(NOT(ISNUMBER(INDEX('Trades'!$D$9:$D$208,MATCH(B60,'Trades'!$A$9:$A$208,0)))),"Podaj prawidłowy czas otwarcia",IF(C60&lt;INDEX('Trades'!$D$9:$D$208,MATCH(B60,'Trades'!$A$9:$A$208,0)),"Wyjście poprzedza otwarcie",IF(AND(E60&lt;&gt;"",OR(NOT(ISNUMBER(E60)),E60&lt;=0)),"Podaj dodatnią cenę lub pozostaw puste",IF(AND(F60&lt;&gt;"",NOT(ISNUMBER(F60))),"P&amp;L brutto musi być liczbą lub pozostać pusty",IF(AND(ISNUMBER(F60),OR(ABS(F60)&gt;1000000000,ROUND(F60,2)&lt;&gt;F60)),"Kwoty: do 2 miejsc po przecinku; wartość bezwzględna wpisu ≤ 1 000 000 000.",""))))))))))))))))</x:f>
      </x:c>
      <x:c r="I60" s="29" t="str">
        <x:f>IF(ISNUMBER(D60),ROUND(D60,8),"")</x:f>
      </x:c>
      <x:c r="J60" s="29" t="n">
        <x:f>IF(ISNUMBER(F60),1,0)</x:f>
        <x:v>0</x:v>
      </x:c>
      <x:c r="K60" s="29" t="n">
        <x:f>IF(COUNTA(A60:F60)=0,0,1)</x:f>
        <x:v>0</x:v>
      </x:c>
    </x:row>
    <x:row r="61" ht="36" customHeight="1">
      <x:c r="A61" s="34"/>
      <x:c r="B61" s="34"/>
      <x:c r="C61" s="35"/>
      <x:c r="D61" s="36"/>
      <x:c r="E61" s="36"/>
      <x:c r="F61" s="37"/>
      <x:c r="G61" s="38" t="n">
        <x:f>IF(K61=0,0,IF(H61="",1,-1))</x:f>
        <x:v>0</x:v>
      </x:c>
      <x:c r="H61" s="33" t="str">
        <x:f>IF(K61=0,"",IF(A61="","Podaj ID wyjścia",IF(IF(IFERROR(OR(CODE(UPPER(LEFT(A61,1)))&lt;65,CODE(UPPER(LEFT(A61,1)))&gt;90),TRUE),TRUE,OR(NOT(ISTEXT(A61)),LEN(A61)&gt;64,LEN(A61)&lt;&gt;LEN(SUBSTITUTE(A61,"*","")),LEN(A61)&lt;&gt;LEN(SUBSTITUTE(A61,"?","")),LEN(A61)&lt;&gt;LEN(SUBSTITUTE(A61,"~","")),LEN(A61)&lt;&gt;LEN(SUBSTITUTE(A61,"=","")),LEN(A61)&lt;&gt;LEN(SUBSTITUTE(A61,"&lt;","")),LEN(A61)&lt;&gt;LEN(SUBSTITUTE(A61,"&gt;","")))),"ID: tekst zaczynający się od A–Z, do 64 znaków; bez *, ?, ~, =, &lt; i &gt;. Przykład: T-001.",IF(COUNTIFS('Exits'!$A$9:$A$608,A61)&lt;&gt;1,"ID wyjścia się powtarza",IF(B61="","Podaj ID nadrzędnej transakcji",IF(IF(IFERROR(OR(CODE(UPPER(LEFT(B61,1)))&lt;65,CODE(UPPER(LEFT(B61,1)))&gt;90),TRUE),TRUE,OR(NOT(ISTEXT(B61)),LEN(B61)&gt;64,LEN(B61)&lt;&gt;LEN(SUBSTITUTE(B61,"*","")),LEN(B61)&lt;&gt;LEN(SUBSTITUTE(B61,"?","")),LEN(B61)&lt;&gt;LEN(SUBSTITUTE(B61,"~","")),LEN(B61)&lt;&gt;LEN(SUBSTITUTE(B61,"=","")),LEN(B61)&lt;&gt;LEN(SUBSTITUTE(B61,"&lt;","")),LEN(B61)&lt;&gt;LEN(SUBSTITUTE(B61,"&gt;","")))),"ID: tekst zaczynający się od A–Z, do 64 znaków; bez *, ?, ~, =, &lt; i &gt;. Przykład: T-001.",IF(COUNTIFS('Trades'!$A$9:$A$208,B61)&lt;&gt;1,"ID musi pasować do jednego wiersza Trades",IF(NOT(ISNUMBER(C61)),"Podaj prawidłowy czas zamknięcia",IF(OR(C61&lt;1,C61&gt;2958465),"Podaj prawidłowy czas zamknięcia",IF(NOT(ISNUMBER(D61)),"Podaj dodatnią zamkniętą ilość",IF(OR(D61&lt;=0,D61&gt;1000000,ROUND(D61,8)&lt;&gt;D61),"Podaj dodatnią zamkniętą ilość",IF(NOT(ISNUMBER(INDEX('Trades'!$D$9:$D$208,MATCH(B61,'Trades'!$A$9:$A$208,0)))),"Podaj prawidłowy czas otwarcia",IF(C61&lt;INDEX('Trades'!$D$9:$D$208,MATCH(B61,'Trades'!$A$9:$A$208,0)),"Wyjście poprzedza otwarcie",IF(AND(E61&lt;&gt;"",OR(NOT(ISNUMBER(E61)),E61&lt;=0)),"Podaj dodatnią cenę lub pozostaw puste",IF(AND(F61&lt;&gt;"",NOT(ISNUMBER(F61))),"P&amp;L brutto musi być liczbą lub pozostać pusty",IF(AND(ISNUMBER(F61),OR(ABS(F61)&gt;1000000000,ROUND(F61,2)&lt;&gt;F61)),"Kwoty: do 2 miejsc po przecinku; wartość bezwzględna wpisu ≤ 1 000 000 000.",""))))))))))))))))</x:f>
      </x:c>
      <x:c r="I61" s="29" t="str">
        <x:f>IF(ISNUMBER(D61),ROUND(D61,8),"")</x:f>
      </x:c>
      <x:c r="J61" s="29" t="n">
        <x:f>IF(ISNUMBER(F61),1,0)</x:f>
        <x:v>0</x:v>
      </x:c>
      <x:c r="K61" s="29" t="n">
        <x:f>IF(COUNTA(A61:F61)=0,0,1)</x:f>
        <x:v>0</x:v>
      </x:c>
    </x:row>
    <x:row r="62" ht="36" customHeight="1">
      <x:c r="A62" s="34"/>
      <x:c r="B62" s="34"/>
      <x:c r="C62" s="35"/>
      <x:c r="D62" s="36"/>
      <x:c r="E62" s="36"/>
      <x:c r="F62" s="37"/>
      <x:c r="G62" s="38" t="n">
        <x:f>IF(K62=0,0,IF(H62="",1,-1))</x:f>
        <x:v>0</x:v>
      </x:c>
      <x:c r="H62" s="33" t="str">
        <x:f>IF(K62=0,"",IF(A62="","Podaj ID wyjścia",IF(IF(IFERROR(OR(CODE(UPPER(LEFT(A62,1)))&lt;65,CODE(UPPER(LEFT(A62,1)))&gt;90),TRUE),TRUE,OR(NOT(ISTEXT(A62)),LEN(A62)&gt;64,LEN(A62)&lt;&gt;LEN(SUBSTITUTE(A62,"*","")),LEN(A62)&lt;&gt;LEN(SUBSTITUTE(A62,"?","")),LEN(A62)&lt;&gt;LEN(SUBSTITUTE(A62,"~","")),LEN(A62)&lt;&gt;LEN(SUBSTITUTE(A62,"=","")),LEN(A62)&lt;&gt;LEN(SUBSTITUTE(A62,"&lt;","")),LEN(A62)&lt;&gt;LEN(SUBSTITUTE(A62,"&gt;","")))),"ID: tekst zaczynający się od A–Z, do 64 znaków; bez *, ?, ~, =, &lt; i &gt;. Przykład: T-001.",IF(COUNTIFS('Exits'!$A$9:$A$608,A62)&lt;&gt;1,"ID wyjścia się powtarza",IF(B62="","Podaj ID nadrzędnej transakcji",IF(IF(IFERROR(OR(CODE(UPPER(LEFT(B62,1)))&lt;65,CODE(UPPER(LEFT(B62,1)))&gt;90),TRUE),TRUE,OR(NOT(ISTEXT(B62)),LEN(B62)&gt;64,LEN(B62)&lt;&gt;LEN(SUBSTITUTE(B62,"*","")),LEN(B62)&lt;&gt;LEN(SUBSTITUTE(B62,"?","")),LEN(B62)&lt;&gt;LEN(SUBSTITUTE(B62,"~","")),LEN(B62)&lt;&gt;LEN(SUBSTITUTE(B62,"=","")),LEN(B62)&lt;&gt;LEN(SUBSTITUTE(B62,"&lt;","")),LEN(B62)&lt;&gt;LEN(SUBSTITUTE(B62,"&gt;","")))),"ID: tekst zaczynający się od A–Z, do 64 znaków; bez *, ?, ~, =, &lt; i &gt;. Przykład: T-001.",IF(COUNTIFS('Trades'!$A$9:$A$208,B62)&lt;&gt;1,"ID musi pasować do jednego wiersza Trades",IF(NOT(ISNUMBER(C62)),"Podaj prawidłowy czas zamknięcia",IF(OR(C62&lt;1,C62&gt;2958465),"Podaj prawidłowy czas zamknięcia",IF(NOT(ISNUMBER(D62)),"Podaj dodatnią zamkniętą ilość",IF(OR(D62&lt;=0,D62&gt;1000000,ROUND(D62,8)&lt;&gt;D62),"Podaj dodatnią zamkniętą ilość",IF(NOT(ISNUMBER(INDEX('Trades'!$D$9:$D$208,MATCH(B62,'Trades'!$A$9:$A$208,0)))),"Podaj prawidłowy czas otwarcia",IF(C62&lt;INDEX('Trades'!$D$9:$D$208,MATCH(B62,'Trades'!$A$9:$A$208,0)),"Wyjście poprzedza otwarcie",IF(AND(E62&lt;&gt;"",OR(NOT(ISNUMBER(E62)),E62&lt;=0)),"Podaj dodatnią cenę lub pozostaw puste",IF(AND(F62&lt;&gt;"",NOT(ISNUMBER(F62))),"P&amp;L brutto musi być liczbą lub pozostać pusty",IF(AND(ISNUMBER(F62),OR(ABS(F62)&gt;1000000000,ROUND(F62,2)&lt;&gt;F62)),"Kwoty: do 2 miejsc po przecinku; wartość bezwzględna wpisu ≤ 1 000 000 000.",""))))))))))))))))</x:f>
      </x:c>
      <x:c r="I62" s="29" t="str">
        <x:f>IF(ISNUMBER(D62),ROUND(D62,8),"")</x:f>
      </x:c>
      <x:c r="J62" s="29" t="n">
        <x:f>IF(ISNUMBER(F62),1,0)</x:f>
        <x:v>0</x:v>
      </x:c>
      <x:c r="K62" s="29" t="n">
        <x:f>IF(COUNTA(A62:F62)=0,0,1)</x:f>
        <x:v>0</x:v>
      </x:c>
    </x:row>
    <x:row r="63" ht="36" customHeight="1">
      <x:c r="A63" s="34"/>
      <x:c r="B63" s="34"/>
      <x:c r="C63" s="35"/>
      <x:c r="D63" s="36"/>
      <x:c r="E63" s="36"/>
      <x:c r="F63" s="37"/>
      <x:c r="G63" s="38" t="n">
        <x:f>IF(K63=0,0,IF(H63="",1,-1))</x:f>
        <x:v>0</x:v>
      </x:c>
      <x:c r="H63" s="33" t="str">
        <x:f>IF(K63=0,"",IF(A63="","Podaj ID wyjścia",IF(IF(IFERROR(OR(CODE(UPPER(LEFT(A63,1)))&lt;65,CODE(UPPER(LEFT(A63,1)))&gt;90),TRUE),TRUE,OR(NOT(ISTEXT(A63)),LEN(A63)&gt;64,LEN(A63)&lt;&gt;LEN(SUBSTITUTE(A63,"*","")),LEN(A63)&lt;&gt;LEN(SUBSTITUTE(A63,"?","")),LEN(A63)&lt;&gt;LEN(SUBSTITUTE(A63,"~","")),LEN(A63)&lt;&gt;LEN(SUBSTITUTE(A63,"=","")),LEN(A63)&lt;&gt;LEN(SUBSTITUTE(A63,"&lt;","")),LEN(A63)&lt;&gt;LEN(SUBSTITUTE(A63,"&gt;","")))),"ID: tekst zaczynający się od A–Z, do 64 znaków; bez *, ?, ~, =, &lt; i &gt;. Przykład: T-001.",IF(COUNTIFS('Exits'!$A$9:$A$608,A63)&lt;&gt;1,"ID wyjścia się powtarza",IF(B63="","Podaj ID nadrzędnej transakcji",IF(IF(IFERROR(OR(CODE(UPPER(LEFT(B63,1)))&lt;65,CODE(UPPER(LEFT(B63,1)))&gt;90),TRUE),TRUE,OR(NOT(ISTEXT(B63)),LEN(B63)&gt;64,LEN(B63)&lt;&gt;LEN(SUBSTITUTE(B63,"*","")),LEN(B63)&lt;&gt;LEN(SUBSTITUTE(B63,"?","")),LEN(B63)&lt;&gt;LEN(SUBSTITUTE(B63,"~","")),LEN(B63)&lt;&gt;LEN(SUBSTITUTE(B63,"=","")),LEN(B63)&lt;&gt;LEN(SUBSTITUTE(B63,"&lt;","")),LEN(B63)&lt;&gt;LEN(SUBSTITUTE(B63,"&gt;","")))),"ID: tekst zaczynający się od A–Z, do 64 znaków; bez *, ?, ~, =, &lt; i &gt;. Przykład: T-001.",IF(COUNTIFS('Trades'!$A$9:$A$208,B63)&lt;&gt;1,"ID musi pasować do jednego wiersza Trades",IF(NOT(ISNUMBER(C63)),"Podaj prawidłowy czas zamknięcia",IF(OR(C63&lt;1,C63&gt;2958465),"Podaj prawidłowy czas zamknięcia",IF(NOT(ISNUMBER(D63)),"Podaj dodatnią zamkniętą ilość",IF(OR(D63&lt;=0,D63&gt;1000000,ROUND(D63,8)&lt;&gt;D63),"Podaj dodatnią zamkniętą ilość",IF(NOT(ISNUMBER(INDEX('Trades'!$D$9:$D$208,MATCH(B63,'Trades'!$A$9:$A$208,0)))),"Podaj prawidłowy czas otwarcia",IF(C63&lt;INDEX('Trades'!$D$9:$D$208,MATCH(B63,'Trades'!$A$9:$A$208,0)),"Wyjście poprzedza otwarcie",IF(AND(E63&lt;&gt;"",OR(NOT(ISNUMBER(E63)),E63&lt;=0)),"Podaj dodatnią cenę lub pozostaw puste",IF(AND(F63&lt;&gt;"",NOT(ISNUMBER(F63))),"P&amp;L brutto musi być liczbą lub pozostać pusty",IF(AND(ISNUMBER(F63),OR(ABS(F63)&gt;1000000000,ROUND(F63,2)&lt;&gt;F63)),"Kwoty: do 2 miejsc po przecinku; wartość bezwzględna wpisu ≤ 1 000 000 000.",""))))))))))))))))</x:f>
      </x:c>
      <x:c r="I63" s="29" t="str">
        <x:f>IF(ISNUMBER(D63),ROUND(D63,8),"")</x:f>
      </x:c>
      <x:c r="J63" s="29" t="n">
        <x:f>IF(ISNUMBER(F63),1,0)</x:f>
        <x:v>0</x:v>
      </x:c>
      <x:c r="K63" s="29" t="n">
        <x:f>IF(COUNTA(A63:F63)=0,0,1)</x:f>
        <x:v>0</x:v>
      </x:c>
    </x:row>
    <x:row r="64" ht="36" customHeight="1">
      <x:c r="A64" s="34"/>
      <x:c r="B64" s="34"/>
      <x:c r="C64" s="35"/>
      <x:c r="D64" s="36"/>
      <x:c r="E64" s="36"/>
      <x:c r="F64" s="37"/>
      <x:c r="G64" s="38" t="n">
        <x:f>IF(K64=0,0,IF(H64="",1,-1))</x:f>
        <x:v>0</x:v>
      </x:c>
      <x:c r="H64" s="33" t="str">
        <x:f>IF(K64=0,"",IF(A64="","Podaj ID wyjścia",IF(IF(IFERROR(OR(CODE(UPPER(LEFT(A64,1)))&lt;65,CODE(UPPER(LEFT(A64,1)))&gt;90),TRUE),TRUE,OR(NOT(ISTEXT(A64)),LEN(A64)&gt;64,LEN(A64)&lt;&gt;LEN(SUBSTITUTE(A64,"*","")),LEN(A64)&lt;&gt;LEN(SUBSTITUTE(A64,"?","")),LEN(A64)&lt;&gt;LEN(SUBSTITUTE(A64,"~","")),LEN(A64)&lt;&gt;LEN(SUBSTITUTE(A64,"=","")),LEN(A64)&lt;&gt;LEN(SUBSTITUTE(A64,"&lt;","")),LEN(A64)&lt;&gt;LEN(SUBSTITUTE(A64,"&gt;","")))),"ID: tekst zaczynający się od A–Z, do 64 znaków; bez *, ?, ~, =, &lt; i &gt;. Przykład: T-001.",IF(COUNTIFS('Exits'!$A$9:$A$608,A64)&lt;&gt;1,"ID wyjścia się powtarza",IF(B64="","Podaj ID nadrzędnej transakcji",IF(IF(IFERROR(OR(CODE(UPPER(LEFT(B64,1)))&lt;65,CODE(UPPER(LEFT(B64,1)))&gt;90),TRUE),TRUE,OR(NOT(ISTEXT(B64)),LEN(B64)&gt;64,LEN(B64)&lt;&gt;LEN(SUBSTITUTE(B64,"*","")),LEN(B64)&lt;&gt;LEN(SUBSTITUTE(B64,"?","")),LEN(B64)&lt;&gt;LEN(SUBSTITUTE(B64,"~","")),LEN(B64)&lt;&gt;LEN(SUBSTITUTE(B64,"=","")),LEN(B64)&lt;&gt;LEN(SUBSTITUTE(B64,"&lt;","")),LEN(B64)&lt;&gt;LEN(SUBSTITUTE(B64,"&gt;","")))),"ID: tekst zaczynający się od A–Z, do 64 znaków; bez *, ?, ~, =, &lt; i &gt;. Przykład: T-001.",IF(COUNTIFS('Trades'!$A$9:$A$208,B64)&lt;&gt;1,"ID musi pasować do jednego wiersza Trades",IF(NOT(ISNUMBER(C64)),"Podaj prawidłowy czas zamknięcia",IF(OR(C64&lt;1,C64&gt;2958465),"Podaj prawidłowy czas zamknięcia",IF(NOT(ISNUMBER(D64)),"Podaj dodatnią zamkniętą ilość",IF(OR(D64&lt;=0,D64&gt;1000000,ROUND(D64,8)&lt;&gt;D64),"Podaj dodatnią zamkniętą ilość",IF(NOT(ISNUMBER(INDEX('Trades'!$D$9:$D$208,MATCH(B64,'Trades'!$A$9:$A$208,0)))),"Podaj prawidłowy czas otwarcia",IF(C64&lt;INDEX('Trades'!$D$9:$D$208,MATCH(B64,'Trades'!$A$9:$A$208,0)),"Wyjście poprzedza otwarcie",IF(AND(E64&lt;&gt;"",OR(NOT(ISNUMBER(E64)),E64&lt;=0)),"Podaj dodatnią cenę lub pozostaw puste",IF(AND(F64&lt;&gt;"",NOT(ISNUMBER(F64))),"P&amp;L brutto musi być liczbą lub pozostać pusty",IF(AND(ISNUMBER(F64),OR(ABS(F64)&gt;1000000000,ROUND(F64,2)&lt;&gt;F64)),"Kwoty: do 2 miejsc po przecinku; wartość bezwzględna wpisu ≤ 1 000 000 000.",""))))))))))))))))</x:f>
      </x:c>
      <x:c r="I64" s="29" t="str">
        <x:f>IF(ISNUMBER(D64),ROUND(D64,8),"")</x:f>
      </x:c>
      <x:c r="J64" s="29" t="n">
        <x:f>IF(ISNUMBER(F64),1,0)</x:f>
        <x:v>0</x:v>
      </x:c>
      <x:c r="K64" s="29" t="n">
        <x:f>IF(COUNTA(A64:F64)=0,0,1)</x:f>
        <x:v>0</x:v>
      </x:c>
    </x:row>
    <x:row r="65" ht="36" customHeight="1">
      <x:c r="A65" s="34"/>
      <x:c r="B65" s="34"/>
      <x:c r="C65" s="35"/>
      <x:c r="D65" s="36"/>
      <x:c r="E65" s="36"/>
      <x:c r="F65" s="37"/>
      <x:c r="G65" s="38" t="n">
        <x:f>IF(K65=0,0,IF(H65="",1,-1))</x:f>
        <x:v>0</x:v>
      </x:c>
      <x:c r="H65" s="33" t="str">
        <x:f>IF(K65=0,"",IF(A65="","Podaj ID wyjścia",IF(IF(IFERROR(OR(CODE(UPPER(LEFT(A65,1)))&lt;65,CODE(UPPER(LEFT(A65,1)))&gt;90),TRUE),TRUE,OR(NOT(ISTEXT(A65)),LEN(A65)&gt;64,LEN(A65)&lt;&gt;LEN(SUBSTITUTE(A65,"*","")),LEN(A65)&lt;&gt;LEN(SUBSTITUTE(A65,"?","")),LEN(A65)&lt;&gt;LEN(SUBSTITUTE(A65,"~","")),LEN(A65)&lt;&gt;LEN(SUBSTITUTE(A65,"=","")),LEN(A65)&lt;&gt;LEN(SUBSTITUTE(A65,"&lt;","")),LEN(A65)&lt;&gt;LEN(SUBSTITUTE(A65,"&gt;","")))),"ID: tekst zaczynający się od A–Z, do 64 znaków; bez *, ?, ~, =, &lt; i &gt;. Przykład: T-001.",IF(COUNTIFS('Exits'!$A$9:$A$608,A65)&lt;&gt;1,"ID wyjścia się powtarza",IF(B65="","Podaj ID nadrzędnej transakcji",IF(IF(IFERROR(OR(CODE(UPPER(LEFT(B65,1)))&lt;65,CODE(UPPER(LEFT(B65,1)))&gt;90),TRUE),TRUE,OR(NOT(ISTEXT(B65)),LEN(B65)&gt;64,LEN(B65)&lt;&gt;LEN(SUBSTITUTE(B65,"*","")),LEN(B65)&lt;&gt;LEN(SUBSTITUTE(B65,"?","")),LEN(B65)&lt;&gt;LEN(SUBSTITUTE(B65,"~","")),LEN(B65)&lt;&gt;LEN(SUBSTITUTE(B65,"=","")),LEN(B65)&lt;&gt;LEN(SUBSTITUTE(B65,"&lt;","")),LEN(B65)&lt;&gt;LEN(SUBSTITUTE(B65,"&gt;","")))),"ID: tekst zaczynający się od A–Z, do 64 znaków; bez *, ?, ~, =, &lt; i &gt;. Przykład: T-001.",IF(COUNTIFS('Trades'!$A$9:$A$208,B65)&lt;&gt;1,"ID musi pasować do jednego wiersza Trades",IF(NOT(ISNUMBER(C65)),"Podaj prawidłowy czas zamknięcia",IF(OR(C65&lt;1,C65&gt;2958465),"Podaj prawidłowy czas zamknięcia",IF(NOT(ISNUMBER(D65)),"Podaj dodatnią zamkniętą ilość",IF(OR(D65&lt;=0,D65&gt;1000000,ROUND(D65,8)&lt;&gt;D65),"Podaj dodatnią zamkniętą ilość",IF(NOT(ISNUMBER(INDEX('Trades'!$D$9:$D$208,MATCH(B65,'Trades'!$A$9:$A$208,0)))),"Podaj prawidłowy czas otwarcia",IF(C65&lt;INDEX('Trades'!$D$9:$D$208,MATCH(B65,'Trades'!$A$9:$A$208,0)),"Wyjście poprzedza otwarcie",IF(AND(E65&lt;&gt;"",OR(NOT(ISNUMBER(E65)),E65&lt;=0)),"Podaj dodatnią cenę lub pozostaw puste",IF(AND(F65&lt;&gt;"",NOT(ISNUMBER(F65))),"P&amp;L brutto musi być liczbą lub pozostać pusty",IF(AND(ISNUMBER(F65),OR(ABS(F65)&gt;1000000000,ROUND(F65,2)&lt;&gt;F65)),"Kwoty: do 2 miejsc po przecinku; wartość bezwzględna wpisu ≤ 1 000 000 000.",""))))))))))))))))</x:f>
      </x:c>
      <x:c r="I65" s="29" t="str">
        <x:f>IF(ISNUMBER(D65),ROUND(D65,8),"")</x:f>
      </x:c>
      <x:c r="J65" s="29" t="n">
        <x:f>IF(ISNUMBER(F65),1,0)</x:f>
        <x:v>0</x:v>
      </x:c>
      <x:c r="K65" s="29" t="n">
        <x:f>IF(COUNTA(A65:F65)=0,0,1)</x:f>
        <x:v>0</x:v>
      </x:c>
    </x:row>
    <x:row r="66" ht="36" customHeight="1">
      <x:c r="A66" s="34"/>
      <x:c r="B66" s="34"/>
      <x:c r="C66" s="35"/>
      <x:c r="D66" s="36"/>
      <x:c r="E66" s="36"/>
      <x:c r="F66" s="37"/>
      <x:c r="G66" s="38" t="n">
        <x:f>IF(K66=0,0,IF(H66="",1,-1))</x:f>
        <x:v>0</x:v>
      </x:c>
      <x:c r="H66" s="33" t="str">
        <x:f>IF(K66=0,"",IF(A66="","Podaj ID wyjścia",IF(IF(IFERROR(OR(CODE(UPPER(LEFT(A66,1)))&lt;65,CODE(UPPER(LEFT(A66,1)))&gt;90),TRUE),TRUE,OR(NOT(ISTEXT(A66)),LEN(A66)&gt;64,LEN(A66)&lt;&gt;LEN(SUBSTITUTE(A66,"*","")),LEN(A66)&lt;&gt;LEN(SUBSTITUTE(A66,"?","")),LEN(A66)&lt;&gt;LEN(SUBSTITUTE(A66,"~","")),LEN(A66)&lt;&gt;LEN(SUBSTITUTE(A66,"=","")),LEN(A66)&lt;&gt;LEN(SUBSTITUTE(A66,"&lt;","")),LEN(A66)&lt;&gt;LEN(SUBSTITUTE(A66,"&gt;","")))),"ID: tekst zaczynający się od A–Z, do 64 znaków; bez *, ?, ~, =, &lt; i &gt;. Przykład: T-001.",IF(COUNTIFS('Exits'!$A$9:$A$608,A66)&lt;&gt;1,"ID wyjścia się powtarza",IF(B66="","Podaj ID nadrzędnej transakcji",IF(IF(IFERROR(OR(CODE(UPPER(LEFT(B66,1)))&lt;65,CODE(UPPER(LEFT(B66,1)))&gt;90),TRUE),TRUE,OR(NOT(ISTEXT(B66)),LEN(B66)&gt;64,LEN(B66)&lt;&gt;LEN(SUBSTITUTE(B66,"*","")),LEN(B66)&lt;&gt;LEN(SUBSTITUTE(B66,"?","")),LEN(B66)&lt;&gt;LEN(SUBSTITUTE(B66,"~","")),LEN(B66)&lt;&gt;LEN(SUBSTITUTE(B66,"=","")),LEN(B66)&lt;&gt;LEN(SUBSTITUTE(B66,"&lt;","")),LEN(B66)&lt;&gt;LEN(SUBSTITUTE(B66,"&gt;","")))),"ID: tekst zaczynający się od A–Z, do 64 znaków; bez *, ?, ~, =, &lt; i &gt;. Przykład: T-001.",IF(COUNTIFS('Trades'!$A$9:$A$208,B66)&lt;&gt;1,"ID musi pasować do jednego wiersza Trades",IF(NOT(ISNUMBER(C66)),"Podaj prawidłowy czas zamknięcia",IF(OR(C66&lt;1,C66&gt;2958465),"Podaj prawidłowy czas zamknięcia",IF(NOT(ISNUMBER(D66)),"Podaj dodatnią zamkniętą ilość",IF(OR(D66&lt;=0,D66&gt;1000000,ROUND(D66,8)&lt;&gt;D66),"Podaj dodatnią zamkniętą ilość",IF(NOT(ISNUMBER(INDEX('Trades'!$D$9:$D$208,MATCH(B66,'Trades'!$A$9:$A$208,0)))),"Podaj prawidłowy czas otwarcia",IF(C66&lt;INDEX('Trades'!$D$9:$D$208,MATCH(B66,'Trades'!$A$9:$A$208,0)),"Wyjście poprzedza otwarcie",IF(AND(E66&lt;&gt;"",OR(NOT(ISNUMBER(E66)),E66&lt;=0)),"Podaj dodatnią cenę lub pozostaw puste",IF(AND(F66&lt;&gt;"",NOT(ISNUMBER(F66))),"P&amp;L brutto musi być liczbą lub pozostać pusty",IF(AND(ISNUMBER(F66),OR(ABS(F66)&gt;1000000000,ROUND(F66,2)&lt;&gt;F66)),"Kwoty: do 2 miejsc po przecinku; wartość bezwzględna wpisu ≤ 1 000 000 000.",""))))))))))))))))</x:f>
      </x:c>
      <x:c r="I66" s="29" t="str">
        <x:f>IF(ISNUMBER(D66),ROUND(D66,8),"")</x:f>
      </x:c>
      <x:c r="J66" s="29" t="n">
        <x:f>IF(ISNUMBER(F66),1,0)</x:f>
        <x:v>0</x:v>
      </x:c>
      <x:c r="K66" s="29" t="n">
        <x:f>IF(COUNTA(A66:F66)=0,0,1)</x:f>
        <x:v>0</x:v>
      </x:c>
    </x:row>
    <x:row r="67" ht="36" customHeight="1">
      <x:c r="A67" s="34"/>
      <x:c r="B67" s="34"/>
      <x:c r="C67" s="35"/>
      <x:c r="D67" s="36"/>
      <x:c r="E67" s="36"/>
      <x:c r="F67" s="37"/>
      <x:c r="G67" s="38" t="n">
        <x:f>IF(K67=0,0,IF(H67="",1,-1))</x:f>
        <x:v>0</x:v>
      </x:c>
      <x:c r="H67" s="33" t="str">
        <x:f>IF(K67=0,"",IF(A67="","Podaj ID wyjścia",IF(IF(IFERROR(OR(CODE(UPPER(LEFT(A67,1)))&lt;65,CODE(UPPER(LEFT(A67,1)))&gt;90),TRUE),TRUE,OR(NOT(ISTEXT(A67)),LEN(A67)&gt;64,LEN(A67)&lt;&gt;LEN(SUBSTITUTE(A67,"*","")),LEN(A67)&lt;&gt;LEN(SUBSTITUTE(A67,"?","")),LEN(A67)&lt;&gt;LEN(SUBSTITUTE(A67,"~","")),LEN(A67)&lt;&gt;LEN(SUBSTITUTE(A67,"=","")),LEN(A67)&lt;&gt;LEN(SUBSTITUTE(A67,"&lt;","")),LEN(A67)&lt;&gt;LEN(SUBSTITUTE(A67,"&gt;","")))),"ID: tekst zaczynający się od A–Z, do 64 znaków; bez *, ?, ~, =, &lt; i &gt;. Przykład: T-001.",IF(COUNTIFS('Exits'!$A$9:$A$608,A67)&lt;&gt;1,"ID wyjścia się powtarza",IF(B67="","Podaj ID nadrzędnej transakcji",IF(IF(IFERROR(OR(CODE(UPPER(LEFT(B67,1)))&lt;65,CODE(UPPER(LEFT(B67,1)))&gt;90),TRUE),TRUE,OR(NOT(ISTEXT(B67)),LEN(B67)&gt;64,LEN(B67)&lt;&gt;LEN(SUBSTITUTE(B67,"*","")),LEN(B67)&lt;&gt;LEN(SUBSTITUTE(B67,"?","")),LEN(B67)&lt;&gt;LEN(SUBSTITUTE(B67,"~","")),LEN(B67)&lt;&gt;LEN(SUBSTITUTE(B67,"=","")),LEN(B67)&lt;&gt;LEN(SUBSTITUTE(B67,"&lt;","")),LEN(B67)&lt;&gt;LEN(SUBSTITUTE(B67,"&gt;","")))),"ID: tekst zaczynający się od A–Z, do 64 znaków; bez *, ?, ~, =, &lt; i &gt;. Przykład: T-001.",IF(COUNTIFS('Trades'!$A$9:$A$208,B67)&lt;&gt;1,"ID musi pasować do jednego wiersza Trades",IF(NOT(ISNUMBER(C67)),"Podaj prawidłowy czas zamknięcia",IF(OR(C67&lt;1,C67&gt;2958465),"Podaj prawidłowy czas zamknięcia",IF(NOT(ISNUMBER(D67)),"Podaj dodatnią zamkniętą ilość",IF(OR(D67&lt;=0,D67&gt;1000000,ROUND(D67,8)&lt;&gt;D67),"Podaj dodatnią zamkniętą ilość",IF(NOT(ISNUMBER(INDEX('Trades'!$D$9:$D$208,MATCH(B67,'Trades'!$A$9:$A$208,0)))),"Podaj prawidłowy czas otwarcia",IF(C67&lt;INDEX('Trades'!$D$9:$D$208,MATCH(B67,'Trades'!$A$9:$A$208,0)),"Wyjście poprzedza otwarcie",IF(AND(E67&lt;&gt;"",OR(NOT(ISNUMBER(E67)),E67&lt;=0)),"Podaj dodatnią cenę lub pozostaw puste",IF(AND(F67&lt;&gt;"",NOT(ISNUMBER(F67))),"P&amp;L brutto musi być liczbą lub pozostać pusty",IF(AND(ISNUMBER(F67),OR(ABS(F67)&gt;1000000000,ROUND(F67,2)&lt;&gt;F67)),"Kwoty: do 2 miejsc po przecinku; wartość bezwzględna wpisu ≤ 1 000 000 000.",""))))))))))))))))</x:f>
      </x:c>
      <x:c r="I67" s="29" t="str">
        <x:f>IF(ISNUMBER(D67),ROUND(D67,8),"")</x:f>
      </x:c>
      <x:c r="J67" s="29" t="n">
        <x:f>IF(ISNUMBER(F67),1,0)</x:f>
        <x:v>0</x:v>
      </x:c>
      <x:c r="K67" s="29" t="n">
        <x:f>IF(COUNTA(A67:F67)=0,0,1)</x:f>
        <x:v>0</x:v>
      </x:c>
    </x:row>
    <x:row r="68" ht="36" customHeight="1">
      <x:c r="A68" s="34"/>
      <x:c r="B68" s="34"/>
      <x:c r="C68" s="35"/>
      <x:c r="D68" s="36"/>
      <x:c r="E68" s="36"/>
      <x:c r="F68" s="37"/>
      <x:c r="G68" s="38" t="n">
        <x:f>IF(K68=0,0,IF(H68="",1,-1))</x:f>
        <x:v>0</x:v>
      </x:c>
      <x:c r="H68" s="33" t="str">
        <x:f>IF(K68=0,"",IF(A68="","Podaj ID wyjścia",IF(IF(IFERROR(OR(CODE(UPPER(LEFT(A68,1)))&lt;65,CODE(UPPER(LEFT(A68,1)))&gt;90),TRUE),TRUE,OR(NOT(ISTEXT(A68)),LEN(A68)&gt;64,LEN(A68)&lt;&gt;LEN(SUBSTITUTE(A68,"*","")),LEN(A68)&lt;&gt;LEN(SUBSTITUTE(A68,"?","")),LEN(A68)&lt;&gt;LEN(SUBSTITUTE(A68,"~","")),LEN(A68)&lt;&gt;LEN(SUBSTITUTE(A68,"=","")),LEN(A68)&lt;&gt;LEN(SUBSTITUTE(A68,"&lt;","")),LEN(A68)&lt;&gt;LEN(SUBSTITUTE(A68,"&gt;","")))),"ID: tekst zaczynający się od A–Z, do 64 znaków; bez *, ?, ~, =, &lt; i &gt;. Przykład: T-001.",IF(COUNTIFS('Exits'!$A$9:$A$608,A68)&lt;&gt;1,"ID wyjścia się powtarza",IF(B68="","Podaj ID nadrzędnej transakcji",IF(IF(IFERROR(OR(CODE(UPPER(LEFT(B68,1)))&lt;65,CODE(UPPER(LEFT(B68,1)))&gt;90),TRUE),TRUE,OR(NOT(ISTEXT(B68)),LEN(B68)&gt;64,LEN(B68)&lt;&gt;LEN(SUBSTITUTE(B68,"*","")),LEN(B68)&lt;&gt;LEN(SUBSTITUTE(B68,"?","")),LEN(B68)&lt;&gt;LEN(SUBSTITUTE(B68,"~","")),LEN(B68)&lt;&gt;LEN(SUBSTITUTE(B68,"=","")),LEN(B68)&lt;&gt;LEN(SUBSTITUTE(B68,"&lt;","")),LEN(B68)&lt;&gt;LEN(SUBSTITUTE(B68,"&gt;","")))),"ID: tekst zaczynający się od A–Z, do 64 znaków; bez *, ?, ~, =, &lt; i &gt;. Przykład: T-001.",IF(COUNTIFS('Trades'!$A$9:$A$208,B68)&lt;&gt;1,"ID musi pasować do jednego wiersza Trades",IF(NOT(ISNUMBER(C68)),"Podaj prawidłowy czas zamknięcia",IF(OR(C68&lt;1,C68&gt;2958465),"Podaj prawidłowy czas zamknięcia",IF(NOT(ISNUMBER(D68)),"Podaj dodatnią zamkniętą ilość",IF(OR(D68&lt;=0,D68&gt;1000000,ROUND(D68,8)&lt;&gt;D68),"Podaj dodatnią zamkniętą ilość",IF(NOT(ISNUMBER(INDEX('Trades'!$D$9:$D$208,MATCH(B68,'Trades'!$A$9:$A$208,0)))),"Podaj prawidłowy czas otwarcia",IF(C68&lt;INDEX('Trades'!$D$9:$D$208,MATCH(B68,'Trades'!$A$9:$A$208,0)),"Wyjście poprzedza otwarcie",IF(AND(E68&lt;&gt;"",OR(NOT(ISNUMBER(E68)),E68&lt;=0)),"Podaj dodatnią cenę lub pozostaw puste",IF(AND(F68&lt;&gt;"",NOT(ISNUMBER(F68))),"P&amp;L brutto musi być liczbą lub pozostać pusty",IF(AND(ISNUMBER(F68),OR(ABS(F68)&gt;1000000000,ROUND(F68,2)&lt;&gt;F68)),"Kwoty: do 2 miejsc po przecinku; wartość bezwzględna wpisu ≤ 1 000 000 000.",""))))))))))))))))</x:f>
      </x:c>
      <x:c r="I68" s="29" t="str">
        <x:f>IF(ISNUMBER(D68),ROUND(D68,8),"")</x:f>
      </x:c>
      <x:c r="J68" s="29" t="n">
        <x:f>IF(ISNUMBER(F68),1,0)</x:f>
        <x:v>0</x:v>
      </x:c>
      <x:c r="K68" s="29" t="n">
        <x:f>IF(COUNTA(A68:F68)=0,0,1)</x:f>
        <x:v>0</x:v>
      </x:c>
    </x:row>
    <x:row r="69" ht="36" customHeight="1">
      <x:c r="A69" s="34"/>
      <x:c r="B69" s="34"/>
      <x:c r="C69" s="35"/>
      <x:c r="D69" s="36"/>
      <x:c r="E69" s="36"/>
      <x:c r="F69" s="37"/>
      <x:c r="G69" s="38" t="n">
        <x:f>IF(K69=0,0,IF(H69="",1,-1))</x:f>
        <x:v>0</x:v>
      </x:c>
      <x:c r="H69" s="33" t="str">
        <x:f>IF(K69=0,"",IF(A69="","Podaj ID wyjścia",IF(IF(IFERROR(OR(CODE(UPPER(LEFT(A69,1)))&lt;65,CODE(UPPER(LEFT(A69,1)))&gt;90),TRUE),TRUE,OR(NOT(ISTEXT(A69)),LEN(A69)&gt;64,LEN(A69)&lt;&gt;LEN(SUBSTITUTE(A69,"*","")),LEN(A69)&lt;&gt;LEN(SUBSTITUTE(A69,"?","")),LEN(A69)&lt;&gt;LEN(SUBSTITUTE(A69,"~","")),LEN(A69)&lt;&gt;LEN(SUBSTITUTE(A69,"=","")),LEN(A69)&lt;&gt;LEN(SUBSTITUTE(A69,"&lt;","")),LEN(A69)&lt;&gt;LEN(SUBSTITUTE(A69,"&gt;","")))),"ID: tekst zaczynający się od A–Z, do 64 znaków; bez *, ?, ~, =, &lt; i &gt;. Przykład: T-001.",IF(COUNTIFS('Exits'!$A$9:$A$608,A69)&lt;&gt;1,"ID wyjścia się powtarza",IF(B69="","Podaj ID nadrzędnej transakcji",IF(IF(IFERROR(OR(CODE(UPPER(LEFT(B69,1)))&lt;65,CODE(UPPER(LEFT(B69,1)))&gt;90),TRUE),TRUE,OR(NOT(ISTEXT(B69)),LEN(B69)&gt;64,LEN(B69)&lt;&gt;LEN(SUBSTITUTE(B69,"*","")),LEN(B69)&lt;&gt;LEN(SUBSTITUTE(B69,"?","")),LEN(B69)&lt;&gt;LEN(SUBSTITUTE(B69,"~","")),LEN(B69)&lt;&gt;LEN(SUBSTITUTE(B69,"=","")),LEN(B69)&lt;&gt;LEN(SUBSTITUTE(B69,"&lt;","")),LEN(B69)&lt;&gt;LEN(SUBSTITUTE(B69,"&gt;","")))),"ID: tekst zaczynający się od A–Z, do 64 znaków; bez *, ?, ~, =, &lt; i &gt;. Przykład: T-001.",IF(COUNTIFS('Trades'!$A$9:$A$208,B69)&lt;&gt;1,"ID musi pasować do jednego wiersza Trades",IF(NOT(ISNUMBER(C69)),"Podaj prawidłowy czas zamknięcia",IF(OR(C69&lt;1,C69&gt;2958465),"Podaj prawidłowy czas zamknięcia",IF(NOT(ISNUMBER(D69)),"Podaj dodatnią zamkniętą ilość",IF(OR(D69&lt;=0,D69&gt;1000000,ROUND(D69,8)&lt;&gt;D69),"Podaj dodatnią zamkniętą ilość",IF(NOT(ISNUMBER(INDEX('Trades'!$D$9:$D$208,MATCH(B69,'Trades'!$A$9:$A$208,0)))),"Podaj prawidłowy czas otwarcia",IF(C69&lt;INDEX('Trades'!$D$9:$D$208,MATCH(B69,'Trades'!$A$9:$A$208,0)),"Wyjście poprzedza otwarcie",IF(AND(E69&lt;&gt;"",OR(NOT(ISNUMBER(E69)),E69&lt;=0)),"Podaj dodatnią cenę lub pozostaw puste",IF(AND(F69&lt;&gt;"",NOT(ISNUMBER(F69))),"P&amp;L brutto musi być liczbą lub pozostać pusty",IF(AND(ISNUMBER(F69),OR(ABS(F69)&gt;1000000000,ROUND(F69,2)&lt;&gt;F69)),"Kwoty: do 2 miejsc po przecinku; wartość bezwzględna wpisu ≤ 1 000 000 000.",""))))))))))))))))</x:f>
      </x:c>
      <x:c r="I69" s="29" t="str">
        <x:f>IF(ISNUMBER(D69),ROUND(D69,8),"")</x:f>
      </x:c>
      <x:c r="J69" s="29" t="n">
        <x:f>IF(ISNUMBER(F69),1,0)</x:f>
        <x:v>0</x:v>
      </x:c>
      <x:c r="K69" s="29" t="n">
        <x:f>IF(COUNTA(A69:F69)=0,0,1)</x:f>
        <x:v>0</x:v>
      </x:c>
    </x:row>
    <x:row r="70" ht="36" customHeight="1">
      <x:c r="A70" s="34"/>
      <x:c r="B70" s="34"/>
      <x:c r="C70" s="35"/>
      <x:c r="D70" s="36"/>
      <x:c r="E70" s="36"/>
      <x:c r="F70" s="37"/>
      <x:c r="G70" s="38" t="n">
        <x:f>IF(K70=0,0,IF(H70="",1,-1))</x:f>
        <x:v>0</x:v>
      </x:c>
      <x:c r="H70" s="33" t="str">
        <x:f>IF(K70=0,"",IF(A70="","Podaj ID wyjścia",IF(IF(IFERROR(OR(CODE(UPPER(LEFT(A70,1)))&lt;65,CODE(UPPER(LEFT(A70,1)))&gt;90),TRUE),TRUE,OR(NOT(ISTEXT(A70)),LEN(A70)&gt;64,LEN(A70)&lt;&gt;LEN(SUBSTITUTE(A70,"*","")),LEN(A70)&lt;&gt;LEN(SUBSTITUTE(A70,"?","")),LEN(A70)&lt;&gt;LEN(SUBSTITUTE(A70,"~","")),LEN(A70)&lt;&gt;LEN(SUBSTITUTE(A70,"=","")),LEN(A70)&lt;&gt;LEN(SUBSTITUTE(A70,"&lt;","")),LEN(A70)&lt;&gt;LEN(SUBSTITUTE(A70,"&gt;","")))),"ID: tekst zaczynający się od A–Z, do 64 znaków; bez *, ?, ~, =, &lt; i &gt;. Przykład: T-001.",IF(COUNTIFS('Exits'!$A$9:$A$608,A70)&lt;&gt;1,"ID wyjścia się powtarza",IF(B70="","Podaj ID nadrzędnej transakcji",IF(IF(IFERROR(OR(CODE(UPPER(LEFT(B70,1)))&lt;65,CODE(UPPER(LEFT(B70,1)))&gt;90),TRUE),TRUE,OR(NOT(ISTEXT(B70)),LEN(B70)&gt;64,LEN(B70)&lt;&gt;LEN(SUBSTITUTE(B70,"*","")),LEN(B70)&lt;&gt;LEN(SUBSTITUTE(B70,"?","")),LEN(B70)&lt;&gt;LEN(SUBSTITUTE(B70,"~","")),LEN(B70)&lt;&gt;LEN(SUBSTITUTE(B70,"=","")),LEN(B70)&lt;&gt;LEN(SUBSTITUTE(B70,"&lt;","")),LEN(B70)&lt;&gt;LEN(SUBSTITUTE(B70,"&gt;","")))),"ID: tekst zaczynający się od A–Z, do 64 znaków; bez *, ?, ~, =, &lt; i &gt;. Przykład: T-001.",IF(COUNTIFS('Trades'!$A$9:$A$208,B70)&lt;&gt;1,"ID musi pasować do jednego wiersza Trades",IF(NOT(ISNUMBER(C70)),"Podaj prawidłowy czas zamknięcia",IF(OR(C70&lt;1,C70&gt;2958465),"Podaj prawidłowy czas zamknięcia",IF(NOT(ISNUMBER(D70)),"Podaj dodatnią zamkniętą ilość",IF(OR(D70&lt;=0,D70&gt;1000000,ROUND(D70,8)&lt;&gt;D70),"Podaj dodatnią zamkniętą ilość",IF(NOT(ISNUMBER(INDEX('Trades'!$D$9:$D$208,MATCH(B70,'Trades'!$A$9:$A$208,0)))),"Podaj prawidłowy czas otwarcia",IF(C70&lt;INDEX('Trades'!$D$9:$D$208,MATCH(B70,'Trades'!$A$9:$A$208,0)),"Wyjście poprzedza otwarcie",IF(AND(E70&lt;&gt;"",OR(NOT(ISNUMBER(E70)),E70&lt;=0)),"Podaj dodatnią cenę lub pozostaw puste",IF(AND(F70&lt;&gt;"",NOT(ISNUMBER(F70))),"P&amp;L brutto musi być liczbą lub pozostać pusty",IF(AND(ISNUMBER(F70),OR(ABS(F70)&gt;1000000000,ROUND(F70,2)&lt;&gt;F70)),"Kwoty: do 2 miejsc po przecinku; wartość bezwzględna wpisu ≤ 1 000 000 000.",""))))))))))))))))</x:f>
      </x:c>
      <x:c r="I70" s="29" t="str">
        <x:f>IF(ISNUMBER(D70),ROUND(D70,8),"")</x:f>
      </x:c>
      <x:c r="J70" s="29" t="n">
        <x:f>IF(ISNUMBER(F70),1,0)</x:f>
        <x:v>0</x:v>
      </x:c>
      <x:c r="K70" s="29" t="n">
        <x:f>IF(COUNTA(A70:F70)=0,0,1)</x:f>
        <x:v>0</x:v>
      </x:c>
    </x:row>
    <x:row r="71" ht="36" customHeight="1">
      <x:c r="A71" s="34"/>
      <x:c r="B71" s="34"/>
      <x:c r="C71" s="35"/>
      <x:c r="D71" s="36"/>
      <x:c r="E71" s="36"/>
      <x:c r="F71" s="37"/>
      <x:c r="G71" s="38" t="n">
        <x:f>IF(K71=0,0,IF(H71="",1,-1))</x:f>
        <x:v>0</x:v>
      </x:c>
      <x:c r="H71" s="33" t="str">
        <x:f>IF(K71=0,"",IF(A71="","Podaj ID wyjścia",IF(IF(IFERROR(OR(CODE(UPPER(LEFT(A71,1)))&lt;65,CODE(UPPER(LEFT(A71,1)))&gt;90),TRUE),TRUE,OR(NOT(ISTEXT(A71)),LEN(A71)&gt;64,LEN(A71)&lt;&gt;LEN(SUBSTITUTE(A71,"*","")),LEN(A71)&lt;&gt;LEN(SUBSTITUTE(A71,"?","")),LEN(A71)&lt;&gt;LEN(SUBSTITUTE(A71,"~","")),LEN(A71)&lt;&gt;LEN(SUBSTITUTE(A71,"=","")),LEN(A71)&lt;&gt;LEN(SUBSTITUTE(A71,"&lt;","")),LEN(A71)&lt;&gt;LEN(SUBSTITUTE(A71,"&gt;","")))),"ID: tekst zaczynający się od A–Z, do 64 znaków; bez *, ?, ~, =, &lt; i &gt;. Przykład: T-001.",IF(COUNTIFS('Exits'!$A$9:$A$608,A71)&lt;&gt;1,"ID wyjścia się powtarza",IF(B71="","Podaj ID nadrzędnej transakcji",IF(IF(IFERROR(OR(CODE(UPPER(LEFT(B71,1)))&lt;65,CODE(UPPER(LEFT(B71,1)))&gt;90),TRUE),TRUE,OR(NOT(ISTEXT(B71)),LEN(B71)&gt;64,LEN(B71)&lt;&gt;LEN(SUBSTITUTE(B71,"*","")),LEN(B71)&lt;&gt;LEN(SUBSTITUTE(B71,"?","")),LEN(B71)&lt;&gt;LEN(SUBSTITUTE(B71,"~","")),LEN(B71)&lt;&gt;LEN(SUBSTITUTE(B71,"=","")),LEN(B71)&lt;&gt;LEN(SUBSTITUTE(B71,"&lt;","")),LEN(B71)&lt;&gt;LEN(SUBSTITUTE(B71,"&gt;","")))),"ID: tekst zaczynający się od A–Z, do 64 znaków; bez *, ?, ~, =, &lt; i &gt;. Przykład: T-001.",IF(COUNTIFS('Trades'!$A$9:$A$208,B71)&lt;&gt;1,"ID musi pasować do jednego wiersza Trades",IF(NOT(ISNUMBER(C71)),"Podaj prawidłowy czas zamknięcia",IF(OR(C71&lt;1,C71&gt;2958465),"Podaj prawidłowy czas zamknięcia",IF(NOT(ISNUMBER(D71)),"Podaj dodatnią zamkniętą ilość",IF(OR(D71&lt;=0,D71&gt;1000000,ROUND(D71,8)&lt;&gt;D71),"Podaj dodatnią zamkniętą ilość",IF(NOT(ISNUMBER(INDEX('Trades'!$D$9:$D$208,MATCH(B71,'Trades'!$A$9:$A$208,0)))),"Podaj prawidłowy czas otwarcia",IF(C71&lt;INDEX('Trades'!$D$9:$D$208,MATCH(B71,'Trades'!$A$9:$A$208,0)),"Wyjście poprzedza otwarcie",IF(AND(E71&lt;&gt;"",OR(NOT(ISNUMBER(E71)),E71&lt;=0)),"Podaj dodatnią cenę lub pozostaw puste",IF(AND(F71&lt;&gt;"",NOT(ISNUMBER(F71))),"P&amp;L brutto musi być liczbą lub pozostać pusty",IF(AND(ISNUMBER(F71),OR(ABS(F71)&gt;1000000000,ROUND(F71,2)&lt;&gt;F71)),"Kwoty: do 2 miejsc po przecinku; wartość bezwzględna wpisu ≤ 1 000 000 000.",""))))))))))))))))</x:f>
      </x:c>
      <x:c r="I71" s="29" t="str">
        <x:f>IF(ISNUMBER(D71),ROUND(D71,8),"")</x:f>
      </x:c>
      <x:c r="J71" s="29" t="n">
        <x:f>IF(ISNUMBER(F71),1,0)</x:f>
        <x:v>0</x:v>
      </x:c>
      <x:c r="K71" s="29" t="n">
        <x:f>IF(COUNTA(A71:F71)=0,0,1)</x:f>
        <x:v>0</x:v>
      </x:c>
    </x:row>
    <x:row r="72" ht="36" customHeight="1">
      <x:c r="A72" s="34"/>
      <x:c r="B72" s="34"/>
      <x:c r="C72" s="35"/>
      <x:c r="D72" s="36"/>
      <x:c r="E72" s="36"/>
      <x:c r="F72" s="37"/>
      <x:c r="G72" s="38" t="n">
        <x:f>IF(K72=0,0,IF(H72="",1,-1))</x:f>
        <x:v>0</x:v>
      </x:c>
      <x:c r="H72" s="33" t="str">
        <x:f>IF(K72=0,"",IF(A72="","Podaj ID wyjścia",IF(IF(IFERROR(OR(CODE(UPPER(LEFT(A72,1)))&lt;65,CODE(UPPER(LEFT(A72,1)))&gt;90),TRUE),TRUE,OR(NOT(ISTEXT(A72)),LEN(A72)&gt;64,LEN(A72)&lt;&gt;LEN(SUBSTITUTE(A72,"*","")),LEN(A72)&lt;&gt;LEN(SUBSTITUTE(A72,"?","")),LEN(A72)&lt;&gt;LEN(SUBSTITUTE(A72,"~","")),LEN(A72)&lt;&gt;LEN(SUBSTITUTE(A72,"=","")),LEN(A72)&lt;&gt;LEN(SUBSTITUTE(A72,"&lt;","")),LEN(A72)&lt;&gt;LEN(SUBSTITUTE(A72,"&gt;","")))),"ID: tekst zaczynający się od A–Z, do 64 znaków; bez *, ?, ~, =, &lt; i &gt;. Przykład: T-001.",IF(COUNTIFS('Exits'!$A$9:$A$608,A72)&lt;&gt;1,"ID wyjścia się powtarza",IF(B72="","Podaj ID nadrzędnej transakcji",IF(IF(IFERROR(OR(CODE(UPPER(LEFT(B72,1)))&lt;65,CODE(UPPER(LEFT(B72,1)))&gt;90),TRUE),TRUE,OR(NOT(ISTEXT(B72)),LEN(B72)&gt;64,LEN(B72)&lt;&gt;LEN(SUBSTITUTE(B72,"*","")),LEN(B72)&lt;&gt;LEN(SUBSTITUTE(B72,"?","")),LEN(B72)&lt;&gt;LEN(SUBSTITUTE(B72,"~","")),LEN(B72)&lt;&gt;LEN(SUBSTITUTE(B72,"=","")),LEN(B72)&lt;&gt;LEN(SUBSTITUTE(B72,"&lt;","")),LEN(B72)&lt;&gt;LEN(SUBSTITUTE(B72,"&gt;","")))),"ID: tekst zaczynający się od A–Z, do 64 znaków; bez *, ?, ~, =, &lt; i &gt;. Przykład: T-001.",IF(COUNTIFS('Trades'!$A$9:$A$208,B72)&lt;&gt;1,"ID musi pasować do jednego wiersza Trades",IF(NOT(ISNUMBER(C72)),"Podaj prawidłowy czas zamknięcia",IF(OR(C72&lt;1,C72&gt;2958465),"Podaj prawidłowy czas zamknięcia",IF(NOT(ISNUMBER(D72)),"Podaj dodatnią zamkniętą ilość",IF(OR(D72&lt;=0,D72&gt;1000000,ROUND(D72,8)&lt;&gt;D72),"Podaj dodatnią zamkniętą ilość",IF(NOT(ISNUMBER(INDEX('Trades'!$D$9:$D$208,MATCH(B72,'Trades'!$A$9:$A$208,0)))),"Podaj prawidłowy czas otwarcia",IF(C72&lt;INDEX('Trades'!$D$9:$D$208,MATCH(B72,'Trades'!$A$9:$A$208,0)),"Wyjście poprzedza otwarcie",IF(AND(E72&lt;&gt;"",OR(NOT(ISNUMBER(E72)),E72&lt;=0)),"Podaj dodatnią cenę lub pozostaw puste",IF(AND(F72&lt;&gt;"",NOT(ISNUMBER(F72))),"P&amp;L brutto musi być liczbą lub pozostać pusty",IF(AND(ISNUMBER(F72),OR(ABS(F72)&gt;1000000000,ROUND(F72,2)&lt;&gt;F72)),"Kwoty: do 2 miejsc po przecinku; wartość bezwzględna wpisu ≤ 1 000 000 000.",""))))))))))))))))</x:f>
      </x:c>
      <x:c r="I72" s="29" t="str">
        <x:f>IF(ISNUMBER(D72),ROUND(D72,8),"")</x:f>
      </x:c>
      <x:c r="J72" s="29" t="n">
        <x:f>IF(ISNUMBER(F72),1,0)</x:f>
        <x:v>0</x:v>
      </x:c>
      <x:c r="K72" s="29" t="n">
        <x:f>IF(COUNTA(A72:F72)=0,0,1)</x:f>
        <x:v>0</x:v>
      </x:c>
    </x:row>
    <x:row r="73" ht="36" customHeight="1">
      <x:c r="A73" s="34"/>
      <x:c r="B73" s="34"/>
      <x:c r="C73" s="35"/>
      <x:c r="D73" s="36"/>
      <x:c r="E73" s="36"/>
      <x:c r="F73" s="37"/>
      <x:c r="G73" s="38" t="n">
        <x:f>IF(K73=0,0,IF(H73="",1,-1))</x:f>
        <x:v>0</x:v>
      </x:c>
      <x:c r="H73" s="33" t="str">
        <x:f>IF(K73=0,"",IF(A73="","Podaj ID wyjścia",IF(IF(IFERROR(OR(CODE(UPPER(LEFT(A73,1)))&lt;65,CODE(UPPER(LEFT(A73,1)))&gt;90),TRUE),TRUE,OR(NOT(ISTEXT(A73)),LEN(A73)&gt;64,LEN(A73)&lt;&gt;LEN(SUBSTITUTE(A73,"*","")),LEN(A73)&lt;&gt;LEN(SUBSTITUTE(A73,"?","")),LEN(A73)&lt;&gt;LEN(SUBSTITUTE(A73,"~","")),LEN(A73)&lt;&gt;LEN(SUBSTITUTE(A73,"=","")),LEN(A73)&lt;&gt;LEN(SUBSTITUTE(A73,"&lt;","")),LEN(A73)&lt;&gt;LEN(SUBSTITUTE(A73,"&gt;","")))),"ID: tekst zaczynający się od A–Z, do 64 znaków; bez *, ?, ~, =, &lt; i &gt;. Przykład: T-001.",IF(COUNTIFS('Exits'!$A$9:$A$608,A73)&lt;&gt;1,"ID wyjścia się powtarza",IF(B73="","Podaj ID nadrzędnej transakcji",IF(IF(IFERROR(OR(CODE(UPPER(LEFT(B73,1)))&lt;65,CODE(UPPER(LEFT(B73,1)))&gt;90),TRUE),TRUE,OR(NOT(ISTEXT(B73)),LEN(B73)&gt;64,LEN(B73)&lt;&gt;LEN(SUBSTITUTE(B73,"*","")),LEN(B73)&lt;&gt;LEN(SUBSTITUTE(B73,"?","")),LEN(B73)&lt;&gt;LEN(SUBSTITUTE(B73,"~","")),LEN(B73)&lt;&gt;LEN(SUBSTITUTE(B73,"=","")),LEN(B73)&lt;&gt;LEN(SUBSTITUTE(B73,"&lt;","")),LEN(B73)&lt;&gt;LEN(SUBSTITUTE(B73,"&gt;","")))),"ID: tekst zaczynający się od A–Z, do 64 znaków; bez *, ?, ~, =, &lt; i &gt;. Przykład: T-001.",IF(COUNTIFS('Trades'!$A$9:$A$208,B73)&lt;&gt;1,"ID musi pasować do jednego wiersza Trades",IF(NOT(ISNUMBER(C73)),"Podaj prawidłowy czas zamknięcia",IF(OR(C73&lt;1,C73&gt;2958465),"Podaj prawidłowy czas zamknięcia",IF(NOT(ISNUMBER(D73)),"Podaj dodatnią zamkniętą ilość",IF(OR(D73&lt;=0,D73&gt;1000000,ROUND(D73,8)&lt;&gt;D73),"Podaj dodatnią zamkniętą ilość",IF(NOT(ISNUMBER(INDEX('Trades'!$D$9:$D$208,MATCH(B73,'Trades'!$A$9:$A$208,0)))),"Podaj prawidłowy czas otwarcia",IF(C73&lt;INDEX('Trades'!$D$9:$D$208,MATCH(B73,'Trades'!$A$9:$A$208,0)),"Wyjście poprzedza otwarcie",IF(AND(E73&lt;&gt;"",OR(NOT(ISNUMBER(E73)),E73&lt;=0)),"Podaj dodatnią cenę lub pozostaw puste",IF(AND(F73&lt;&gt;"",NOT(ISNUMBER(F73))),"P&amp;L brutto musi być liczbą lub pozostać pusty",IF(AND(ISNUMBER(F73),OR(ABS(F73)&gt;1000000000,ROUND(F73,2)&lt;&gt;F73)),"Kwoty: do 2 miejsc po przecinku; wartość bezwzględna wpisu ≤ 1 000 000 000.",""))))))))))))))))</x:f>
      </x:c>
      <x:c r="I73" s="29" t="str">
        <x:f>IF(ISNUMBER(D73),ROUND(D73,8),"")</x:f>
      </x:c>
      <x:c r="J73" s="29" t="n">
        <x:f>IF(ISNUMBER(F73),1,0)</x:f>
        <x:v>0</x:v>
      </x:c>
      <x:c r="K73" s="29" t="n">
        <x:f>IF(COUNTA(A73:F73)=0,0,1)</x:f>
        <x:v>0</x:v>
      </x:c>
    </x:row>
    <x:row r="74" ht="36" customHeight="1">
      <x:c r="A74" s="34"/>
      <x:c r="B74" s="34"/>
      <x:c r="C74" s="35"/>
      <x:c r="D74" s="36"/>
      <x:c r="E74" s="36"/>
      <x:c r="F74" s="37"/>
      <x:c r="G74" s="38" t="n">
        <x:f>IF(K74=0,0,IF(H74="",1,-1))</x:f>
        <x:v>0</x:v>
      </x:c>
      <x:c r="H74" s="33" t="str">
        <x:f>IF(K74=0,"",IF(A74="","Podaj ID wyjścia",IF(IF(IFERROR(OR(CODE(UPPER(LEFT(A74,1)))&lt;65,CODE(UPPER(LEFT(A74,1)))&gt;90),TRUE),TRUE,OR(NOT(ISTEXT(A74)),LEN(A74)&gt;64,LEN(A74)&lt;&gt;LEN(SUBSTITUTE(A74,"*","")),LEN(A74)&lt;&gt;LEN(SUBSTITUTE(A74,"?","")),LEN(A74)&lt;&gt;LEN(SUBSTITUTE(A74,"~","")),LEN(A74)&lt;&gt;LEN(SUBSTITUTE(A74,"=","")),LEN(A74)&lt;&gt;LEN(SUBSTITUTE(A74,"&lt;","")),LEN(A74)&lt;&gt;LEN(SUBSTITUTE(A74,"&gt;","")))),"ID: tekst zaczynający się od A–Z, do 64 znaków; bez *, ?, ~, =, &lt; i &gt;. Przykład: T-001.",IF(COUNTIFS('Exits'!$A$9:$A$608,A74)&lt;&gt;1,"ID wyjścia się powtarza",IF(B74="","Podaj ID nadrzędnej transakcji",IF(IF(IFERROR(OR(CODE(UPPER(LEFT(B74,1)))&lt;65,CODE(UPPER(LEFT(B74,1)))&gt;90),TRUE),TRUE,OR(NOT(ISTEXT(B74)),LEN(B74)&gt;64,LEN(B74)&lt;&gt;LEN(SUBSTITUTE(B74,"*","")),LEN(B74)&lt;&gt;LEN(SUBSTITUTE(B74,"?","")),LEN(B74)&lt;&gt;LEN(SUBSTITUTE(B74,"~","")),LEN(B74)&lt;&gt;LEN(SUBSTITUTE(B74,"=","")),LEN(B74)&lt;&gt;LEN(SUBSTITUTE(B74,"&lt;","")),LEN(B74)&lt;&gt;LEN(SUBSTITUTE(B74,"&gt;","")))),"ID: tekst zaczynający się od A–Z, do 64 znaków; bez *, ?, ~, =, &lt; i &gt;. Przykład: T-001.",IF(COUNTIFS('Trades'!$A$9:$A$208,B74)&lt;&gt;1,"ID musi pasować do jednego wiersza Trades",IF(NOT(ISNUMBER(C74)),"Podaj prawidłowy czas zamknięcia",IF(OR(C74&lt;1,C74&gt;2958465),"Podaj prawidłowy czas zamknięcia",IF(NOT(ISNUMBER(D74)),"Podaj dodatnią zamkniętą ilość",IF(OR(D74&lt;=0,D74&gt;1000000,ROUND(D74,8)&lt;&gt;D74),"Podaj dodatnią zamkniętą ilość",IF(NOT(ISNUMBER(INDEX('Trades'!$D$9:$D$208,MATCH(B74,'Trades'!$A$9:$A$208,0)))),"Podaj prawidłowy czas otwarcia",IF(C74&lt;INDEX('Trades'!$D$9:$D$208,MATCH(B74,'Trades'!$A$9:$A$208,0)),"Wyjście poprzedza otwarcie",IF(AND(E74&lt;&gt;"",OR(NOT(ISNUMBER(E74)),E74&lt;=0)),"Podaj dodatnią cenę lub pozostaw puste",IF(AND(F74&lt;&gt;"",NOT(ISNUMBER(F74))),"P&amp;L brutto musi być liczbą lub pozostać pusty",IF(AND(ISNUMBER(F74),OR(ABS(F74)&gt;1000000000,ROUND(F74,2)&lt;&gt;F74)),"Kwoty: do 2 miejsc po przecinku; wartość bezwzględna wpisu ≤ 1 000 000 000.",""))))))))))))))))</x:f>
      </x:c>
      <x:c r="I74" s="29" t="str">
        <x:f>IF(ISNUMBER(D74),ROUND(D74,8),"")</x:f>
      </x:c>
      <x:c r="J74" s="29" t="n">
        <x:f>IF(ISNUMBER(F74),1,0)</x:f>
        <x:v>0</x:v>
      </x:c>
      <x:c r="K74" s="29" t="n">
        <x:f>IF(COUNTA(A74:F74)=0,0,1)</x:f>
        <x:v>0</x:v>
      </x:c>
    </x:row>
    <x:row r="75" ht="36" customHeight="1">
      <x:c r="A75" s="34"/>
      <x:c r="B75" s="34"/>
      <x:c r="C75" s="35"/>
      <x:c r="D75" s="36"/>
      <x:c r="E75" s="36"/>
      <x:c r="F75" s="37"/>
      <x:c r="G75" s="38" t="n">
        <x:f>IF(K75=0,0,IF(H75="",1,-1))</x:f>
        <x:v>0</x:v>
      </x:c>
      <x:c r="H75" s="33" t="str">
        <x:f>IF(K75=0,"",IF(A75="","Podaj ID wyjścia",IF(IF(IFERROR(OR(CODE(UPPER(LEFT(A75,1)))&lt;65,CODE(UPPER(LEFT(A75,1)))&gt;90),TRUE),TRUE,OR(NOT(ISTEXT(A75)),LEN(A75)&gt;64,LEN(A75)&lt;&gt;LEN(SUBSTITUTE(A75,"*","")),LEN(A75)&lt;&gt;LEN(SUBSTITUTE(A75,"?","")),LEN(A75)&lt;&gt;LEN(SUBSTITUTE(A75,"~","")),LEN(A75)&lt;&gt;LEN(SUBSTITUTE(A75,"=","")),LEN(A75)&lt;&gt;LEN(SUBSTITUTE(A75,"&lt;","")),LEN(A75)&lt;&gt;LEN(SUBSTITUTE(A75,"&gt;","")))),"ID: tekst zaczynający się od A–Z, do 64 znaków; bez *, ?, ~, =, &lt; i &gt;. Przykład: T-001.",IF(COUNTIFS('Exits'!$A$9:$A$608,A75)&lt;&gt;1,"ID wyjścia się powtarza",IF(B75="","Podaj ID nadrzędnej transakcji",IF(IF(IFERROR(OR(CODE(UPPER(LEFT(B75,1)))&lt;65,CODE(UPPER(LEFT(B75,1)))&gt;90),TRUE),TRUE,OR(NOT(ISTEXT(B75)),LEN(B75)&gt;64,LEN(B75)&lt;&gt;LEN(SUBSTITUTE(B75,"*","")),LEN(B75)&lt;&gt;LEN(SUBSTITUTE(B75,"?","")),LEN(B75)&lt;&gt;LEN(SUBSTITUTE(B75,"~","")),LEN(B75)&lt;&gt;LEN(SUBSTITUTE(B75,"=","")),LEN(B75)&lt;&gt;LEN(SUBSTITUTE(B75,"&lt;","")),LEN(B75)&lt;&gt;LEN(SUBSTITUTE(B75,"&gt;","")))),"ID: tekst zaczynający się od A–Z, do 64 znaków; bez *, ?, ~, =, &lt; i &gt;. Przykład: T-001.",IF(COUNTIFS('Trades'!$A$9:$A$208,B75)&lt;&gt;1,"ID musi pasować do jednego wiersza Trades",IF(NOT(ISNUMBER(C75)),"Podaj prawidłowy czas zamknięcia",IF(OR(C75&lt;1,C75&gt;2958465),"Podaj prawidłowy czas zamknięcia",IF(NOT(ISNUMBER(D75)),"Podaj dodatnią zamkniętą ilość",IF(OR(D75&lt;=0,D75&gt;1000000,ROUND(D75,8)&lt;&gt;D75),"Podaj dodatnią zamkniętą ilość",IF(NOT(ISNUMBER(INDEX('Trades'!$D$9:$D$208,MATCH(B75,'Trades'!$A$9:$A$208,0)))),"Podaj prawidłowy czas otwarcia",IF(C75&lt;INDEX('Trades'!$D$9:$D$208,MATCH(B75,'Trades'!$A$9:$A$208,0)),"Wyjście poprzedza otwarcie",IF(AND(E75&lt;&gt;"",OR(NOT(ISNUMBER(E75)),E75&lt;=0)),"Podaj dodatnią cenę lub pozostaw puste",IF(AND(F75&lt;&gt;"",NOT(ISNUMBER(F75))),"P&amp;L brutto musi być liczbą lub pozostać pusty",IF(AND(ISNUMBER(F75),OR(ABS(F75)&gt;1000000000,ROUND(F75,2)&lt;&gt;F75)),"Kwoty: do 2 miejsc po przecinku; wartość bezwzględna wpisu ≤ 1 000 000 000.",""))))))))))))))))</x:f>
      </x:c>
      <x:c r="I75" s="29" t="str">
        <x:f>IF(ISNUMBER(D75),ROUND(D75,8),"")</x:f>
      </x:c>
      <x:c r="J75" s="29" t="n">
        <x:f>IF(ISNUMBER(F75),1,0)</x:f>
        <x:v>0</x:v>
      </x:c>
      <x:c r="K75" s="29" t="n">
        <x:f>IF(COUNTA(A75:F75)=0,0,1)</x:f>
        <x:v>0</x:v>
      </x:c>
    </x:row>
    <x:row r="76" ht="36" customHeight="1">
      <x:c r="A76" s="34"/>
      <x:c r="B76" s="34"/>
      <x:c r="C76" s="35"/>
      <x:c r="D76" s="36"/>
      <x:c r="E76" s="36"/>
      <x:c r="F76" s="37"/>
      <x:c r="G76" s="38" t="n">
        <x:f>IF(K76=0,0,IF(H76="",1,-1))</x:f>
        <x:v>0</x:v>
      </x:c>
      <x:c r="H76" s="33" t="str">
        <x:f>IF(K76=0,"",IF(A76="","Podaj ID wyjścia",IF(IF(IFERROR(OR(CODE(UPPER(LEFT(A76,1)))&lt;65,CODE(UPPER(LEFT(A76,1)))&gt;90),TRUE),TRUE,OR(NOT(ISTEXT(A76)),LEN(A76)&gt;64,LEN(A76)&lt;&gt;LEN(SUBSTITUTE(A76,"*","")),LEN(A76)&lt;&gt;LEN(SUBSTITUTE(A76,"?","")),LEN(A76)&lt;&gt;LEN(SUBSTITUTE(A76,"~","")),LEN(A76)&lt;&gt;LEN(SUBSTITUTE(A76,"=","")),LEN(A76)&lt;&gt;LEN(SUBSTITUTE(A76,"&lt;","")),LEN(A76)&lt;&gt;LEN(SUBSTITUTE(A76,"&gt;","")))),"ID: tekst zaczynający się od A–Z, do 64 znaków; bez *, ?, ~, =, &lt; i &gt;. Przykład: T-001.",IF(COUNTIFS('Exits'!$A$9:$A$608,A76)&lt;&gt;1,"ID wyjścia się powtarza",IF(B76="","Podaj ID nadrzędnej transakcji",IF(IF(IFERROR(OR(CODE(UPPER(LEFT(B76,1)))&lt;65,CODE(UPPER(LEFT(B76,1)))&gt;90),TRUE),TRUE,OR(NOT(ISTEXT(B76)),LEN(B76)&gt;64,LEN(B76)&lt;&gt;LEN(SUBSTITUTE(B76,"*","")),LEN(B76)&lt;&gt;LEN(SUBSTITUTE(B76,"?","")),LEN(B76)&lt;&gt;LEN(SUBSTITUTE(B76,"~","")),LEN(B76)&lt;&gt;LEN(SUBSTITUTE(B76,"=","")),LEN(B76)&lt;&gt;LEN(SUBSTITUTE(B76,"&lt;","")),LEN(B76)&lt;&gt;LEN(SUBSTITUTE(B76,"&gt;","")))),"ID: tekst zaczynający się od A–Z, do 64 znaków; bez *, ?, ~, =, &lt; i &gt;. Przykład: T-001.",IF(COUNTIFS('Trades'!$A$9:$A$208,B76)&lt;&gt;1,"ID musi pasować do jednego wiersza Trades",IF(NOT(ISNUMBER(C76)),"Podaj prawidłowy czas zamknięcia",IF(OR(C76&lt;1,C76&gt;2958465),"Podaj prawidłowy czas zamknięcia",IF(NOT(ISNUMBER(D76)),"Podaj dodatnią zamkniętą ilość",IF(OR(D76&lt;=0,D76&gt;1000000,ROUND(D76,8)&lt;&gt;D76),"Podaj dodatnią zamkniętą ilość",IF(NOT(ISNUMBER(INDEX('Trades'!$D$9:$D$208,MATCH(B76,'Trades'!$A$9:$A$208,0)))),"Podaj prawidłowy czas otwarcia",IF(C76&lt;INDEX('Trades'!$D$9:$D$208,MATCH(B76,'Trades'!$A$9:$A$208,0)),"Wyjście poprzedza otwarcie",IF(AND(E76&lt;&gt;"",OR(NOT(ISNUMBER(E76)),E76&lt;=0)),"Podaj dodatnią cenę lub pozostaw puste",IF(AND(F76&lt;&gt;"",NOT(ISNUMBER(F76))),"P&amp;L brutto musi być liczbą lub pozostać pusty",IF(AND(ISNUMBER(F76),OR(ABS(F76)&gt;1000000000,ROUND(F76,2)&lt;&gt;F76)),"Kwoty: do 2 miejsc po przecinku; wartość bezwzględna wpisu ≤ 1 000 000 000.",""))))))))))))))))</x:f>
      </x:c>
      <x:c r="I76" s="29" t="str">
        <x:f>IF(ISNUMBER(D76),ROUND(D76,8),"")</x:f>
      </x:c>
      <x:c r="J76" s="29" t="n">
        <x:f>IF(ISNUMBER(F76),1,0)</x:f>
        <x:v>0</x:v>
      </x:c>
      <x:c r="K76" s="29" t="n">
        <x:f>IF(COUNTA(A76:F76)=0,0,1)</x:f>
        <x:v>0</x:v>
      </x:c>
    </x:row>
    <x:row r="77" ht="36" customHeight="1">
      <x:c r="A77" s="34"/>
      <x:c r="B77" s="34"/>
      <x:c r="C77" s="35"/>
      <x:c r="D77" s="36"/>
      <x:c r="E77" s="36"/>
      <x:c r="F77" s="37"/>
      <x:c r="G77" s="38" t="n">
        <x:f>IF(K77=0,0,IF(H77="",1,-1))</x:f>
        <x:v>0</x:v>
      </x:c>
      <x:c r="H77" s="33" t="str">
        <x:f>IF(K77=0,"",IF(A77="","Podaj ID wyjścia",IF(IF(IFERROR(OR(CODE(UPPER(LEFT(A77,1)))&lt;65,CODE(UPPER(LEFT(A77,1)))&gt;90),TRUE),TRUE,OR(NOT(ISTEXT(A77)),LEN(A77)&gt;64,LEN(A77)&lt;&gt;LEN(SUBSTITUTE(A77,"*","")),LEN(A77)&lt;&gt;LEN(SUBSTITUTE(A77,"?","")),LEN(A77)&lt;&gt;LEN(SUBSTITUTE(A77,"~","")),LEN(A77)&lt;&gt;LEN(SUBSTITUTE(A77,"=","")),LEN(A77)&lt;&gt;LEN(SUBSTITUTE(A77,"&lt;","")),LEN(A77)&lt;&gt;LEN(SUBSTITUTE(A77,"&gt;","")))),"ID: tekst zaczynający się od A–Z, do 64 znaków; bez *, ?, ~, =, &lt; i &gt;. Przykład: T-001.",IF(COUNTIFS('Exits'!$A$9:$A$608,A77)&lt;&gt;1,"ID wyjścia się powtarza",IF(B77="","Podaj ID nadrzędnej transakcji",IF(IF(IFERROR(OR(CODE(UPPER(LEFT(B77,1)))&lt;65,CODE(UPPER(LEFT(B77,1)))&gt;90),TRUE),TRUE,OR(NOT(ISTEXT(B77)),LEN(B77)&gt;64,LEN(B77)&lt;&gt;LEN(SUBSTITUTE(B77,"*","")),LEN(B77)&lt;&gt;LEN(SUBSTITUTE(B77,"?","")),LEN(B77)&lt;&gt;LEN(SUBSTITUTE(B77,"~","")),LEN(B77)&lt;&gt;LEN(SUBSTITUTE(B77,"=","")),LEN(B77)&lt;&gt;LEN(SUBSTITUTE(B77,"&lt;","")),LEN(B77)&lt;&gt;LEN(SUBSTITUTE(B77,"&gt;","")))),"ID: tekst zaczynający się od A–Z, do 64 znaków; bez *, ?, ~, =, &lt; i &gt;. Przykład: T-001.",IF(COUNTIFS('Trades'!$A$9:$A$208,B77)&lt;&gt;1,"ID musi pasować do jednego wiersza Trades",IF(NOT(ISNUMBER(C77)),"Podaj prawidłowy czas zamknięcia",IF(OR(C77&lt;1,C77&gt;2958465),"Podaj prawidłowy czas zamknięcia",IF(NOT(ISNUMBER(D77)),"Podaj dodatnią zamkniętą ilość",IF(OR(D77&lt;=0,D77&gt;1000000,ROUND(D77,8)&lt;&gt;D77),"Podaj dodatnią zamkniętą ilość",IF(NOT(ISNUMBER(INDEX('Trades'!$D$9:$D$208,MATCH(B77,'Trades'!$A$9:$A$208,0)))),"Podaj prawidłowy czas otwarcia",IF(C77&lt;INDEX('Trades'!$D$9:$D$208,MATCH(B77,'Trades'!$A$9:$A$208,0)),"Wyjście poprzedza otwarcie",IF(AND(E77&lt;&gt;"",OR(NOT(ISNUMBER(E77)),E77&lt;=0)),"Podaj dodatnią cenę lub pozostaw puste",IF(AND(F77&lt;&gt;"",NOT(ISNUMBER(F77))),"P&amp;L brutto musi być liczbą lub pozostać pusty",IF(AND(ISNUMBER(F77),OR(ABS(F77)&gt;1000000000,ROUND(F77,2)&lt;&gt;F77)),"Kwoty: do 2 miejsc po przecinku; wartość bezwzględna wpisu ≤ 1 000 000 000.",""))))))))))))))))</x:f>
      </x:c>
      <x:c r="I77" s="29" t="str">
        <x:f>IF(ISNUMBER(D77),ROUND(D77,8),"")</x:f>
      </x:c>
      <x:c r="J77" s="29" t="n">
        <x:f>IF(ISNUMBER(F77),1,0)</x:f>
        <x:v>0</x:v>
      </x:c>
      <x:c r="K77" s="29" t="n">
        <x:f>IF(COUNTA(A77:F77)=0,0,1)</x:f>
        <x:v>0</x:v>
      </x:c>
    </x:row>
    <x:row r="78" ht="36" customHeight="1">
      <x:c r="A78" s="34"/>
      <x:c r="B78" s="34"/>
      <x:c r="C78" s="35"/>
      <x:c r="D78" s="36"/>
      <x:c r="E78" s="36"/>
      <x:c r="F78" s="37"/>
      <x:c r="G78" s="38" t="n">
        <x:f>IF(K78=0,0,IF(H78="",1,-1))</x:f>
        <x:v>0</x:v>
      </x:c>
      <x:c r="H78" s="33" t="str">
        <x:f>IF(K78=0,"",IF(A78="","Podaj ID wyjścia",IF(IF(IFERROR(OR(CODE(UPPER(LEFT(A78,1)))&lt;65,CODE(UPPER(LEFT(A78,1)))&gt;90),TRUE),TRUE,OR(NOT(ISTEXT(A78)),LEN(A78)&gt;64,LEN(A78)&lt;&gt;LEN(SUBSTITUTE(A78,"*","")),LEN(A78)&lt;&gt;LEN(SUBSTITUTE(A78,"?","")),LEN(A78)&lt;&gt;LEN(SUBSTITUTE(A78,"~","")),LEN(A78)&lt;&gt;LEN(SUBSTITUTE(A78,"=","")),LEN(A78)&lt;&gt;LEN(SUBSTITUTE(A78,"&lt;","")),LEN(A78)&lt;&gt;LEN(SUBSTITUTE(A78,"&gt;","")))),"ID: tekst zaczynający się od A–Z, do 64 znaków; bez *, ?, ~, =, &lt; i &gt;. Przykład: T-001.",IF(COUNTIFS('Exits'!$A$9:$A$608,A78)&lt;&gt;1,"ID wyjścia się powtarza",IF(B78="","Podaj ID nadrzędnej transakcji",IF(IF(IFERROR(OR(CODE(UPPER(LEFT(B78,1)))&lt;65,CODE(UPPER(LEFT(B78,1)))&gt;90),TRUE),TRUE,OR(NOT(ISTEXT(B78)),LEN(B78)&gt;64,LEN(B78)&lt;&gt;LEN(SUBSTITUTE(B78,"*","")),LEN(B78)&lt;&gt;LEN(SUBSTITUTE(B78,"?","")),LEN(B78)&lt;&gt;LEN(SUBSTITUTE(B78,"~","")),LEN(B78)&lt;&gt;LEN(SUBSTITUTE(B78,"=","")),LEN(B78)&lt;&gt;LEN(SUBSTITUTE(B78,"&lt;","")),LEN(B78)&lt;&gt;LEN(SUBSTITUTE(B78,"&gt;","")))),"ID: tekst zaczynający się od A–Z, do 64 znaków; bez *, ?, ~, =, &lt; i &gt;. Przykład: T-001.",IF(COUNTIFS('Trades'!$A$9:$A$208,B78)&lt;&gt;1,"ID musi pasować do jednego wiersza Trades",IF(NOT(ISNUMBER(C78)),"Podaj prawidłowy czas zamknięcia",IF(OR(C78&lt;1,C78&gt;2958465),"Podaj prawidłowy czas zamknięcia",IF(NOT(ISNUMBER(D78)),"Podaj dodatnią zamkniętą ilość",IF(OR(D78&lt;=0,D78&gt;1000000,ROUND(D78,8)&lt;&gt;D78),"Podaj dodatnią zamkniętą ilość",IF(NOT(ISNUMBER(INDEX('Trades'!$D$9:$D$208,MATCH(B78,'Trades'!$A$9:$A$208,0)))),"Podaj prawidłowy czas otwarcia",IF(C78&lt;INDEX('Trades'!$D$9:$D$208,MATCH(B78,'Trades'!$A$9:$A$208,0)),"Wyjście poprzedza otwarcie",IF(AND(E78&lt;&gt;"",OR(NOT(ISNUMBER(E78)),E78&lt;=0)),"Podaj dodatnią cenę lub pozostaw puste",IF(AND(F78&lt;&gt;"",NOT(ISNUMBER(F78))),"P&amp;L brutto musi być liczbą lub pozostać pusty",IF(AND(ISNUMBER(F78),OR(ABS(F78)&gt;1000000000,ROUND(F78,2)&lt;&gt;F78)),"Kwoty: do 2 miejsc po przecinku; wartość bezwzględna wpisu ≤ 1 000 000 000.",""))))))))))))))))</x:f>
      </x:c>
      <x:c r="I78" s="29" t="str">
        <x:f>IF(ISNUMBER(D78),ROUND(D78,8),"")</x:f>
      </x:c>
      <x:c r="J78" s="29" t="n">
        <x:f>IF(ISNUMBER(F78),1,0)</x:f>
        <x:v>0</x:v>
      </x:c>
      <x:c r="K78" s="29" t="n">
        <x:f>IF(COUNTA(A78:F78)=0,0,1)</x:f>
        <x:v>0</x:v>
      </x:c>
    </x:row>
    <x:row r="79" ht="36" customHeight="1">
      <x:c r="A79" s="34"/>
      <x:c r="B79" s="34"/>
      <x:c r="C79" s="35"/>
      <x:c r="D79" s="36"/>
      <x:c r="E79" s="36"/>
      <x:c r="F79" s="37"/>
      <x:c r="G79" s="38" t="n">
        <x:f>IF(K79=0,0,IF(H79="",1,-1))</x:f>
        <x:v>0</x:v>
      </x:c>
      <x:c r="H79" s="33" t="str">
        <x:f>IF(K79=0,"",IF(A79="","Podaj ID wyjścia",IF(IF(IFERROR(OR(CODE(UPPER(LEFT(A79,1)))&lt;65,CODE(UPPER(LEFT(A79,1)))&gt;90),TRUE),TRUE,OR(NOT(ISTEXT(A79)),LEN(A79)&gt;64,LEN(A79)&lt;&gt;LEN(SUBSTITUTE(A79,"*","")),LEN(A79)&lt;&gt;LEN(SUBSTITUTE(A79,"?","")),LEN(A79)&lt;&gt;LEN(SUBSTITUTE(A79,"~","")),LEN(A79)&lt;&gt;LEN(SUBSTITUTE(A79,"=","")),LEN(A79)&lt;&gt;LEN(SUBSTITUTE(A79,"&lt;","")),LEN(A79)&lt;&gt;LEN(SUBSTITUTE(A79,"&gt;","")))),"ID: tekst zaczynający się od A–Z, do 64 znaków; bez *, ?, ~, =, &lt; i &gt;. Przykład: T-001.",IF(COUNTIFS('Exits'!$A$9:$A$608,A79)&lt;&gt;1,"ID wyjścia się powtarza",IF(B79="","Podaj ID nadrzędnej transakcji",IF(IF(IFERROR(OR(CODE(UPPER(LEFT(B79,1)))&lt;65,CODE(UPPER(LEFT(B79,1)))&gt;90),TRUE),TRUE,OR(NOT(ISTEXT(B79)),LEN(B79)&gt;64,LEN(B79)&lt;&gt;LEN(SUBSTITUTE(B79,"*","")),LEN(B79)&lt;&gt;LEN(SUBSTITUTE(B79,"?","")),LEN(B79)&lt;&gt;LEN(SUBSTITUTE(B79,"~","")),LEN(B79)&lt;&gt;LEN(SUBSTITUTE(B79,"=","")),LEN(B79)&lt;&gt;LEN(SUBSTITUTE(B79,"&lt;","")),LEN(B79)&lt;&gt;LEN(SUBSTITUTE(B79,"&gt;","")))),"ID: tekst zaczynający się od A–Z, do 64 znaków; bez *, ?, ~, =, &lt; i &gt;. Przykład: T-001.",IF(COUNTIFS('Trades'!$A$9:$A$208,B79)&lt;&gt;1,"ID musi pasować do jednego wiersza Trades",IF(NOT(ISNUMBER(C79)),"Podaj prawidłowy czas zamknięcia",IF(OR(C79&lt;1,C79&gt;2958465),"Podaj prawidłowy czas zamknięcia",IF(NOT(ISNUMBER(D79)),"Podaj dodatnią zamkniętą ilość",IF(OR(D79&lt;=0,D79&gt;1000000,ROUND(D79,8)&lt;&gt;D79),"Podaj dodatnią zamkniętą ilość",IF(NOT(ISNUMBER(INDEX('Trades'!$D$9:$D$208,MATCH(B79,'Trades'!$A$9:$A$208,0)))),"Podaj prawidłowy czas otwarcia",IF(C79&lt;INDEX('Trades'!$D$9:$D$208,MATCH(B79,'Trades'!$A$9:$A$208,0)),"Wyjście poprzedza otwarcie",IF(AND(E79&lt;&gt;"",OR(NOT(ISNUMBER(E79)),E79&lt;=0)),"Podaj dodatnią cenę lub pozostaw puste",IF(AND(F79&lt;&gt;"",NOT(ISNUMBER(F79))),"P&amp;L brutto musi być liczbą lub pozostać pusty",IF(AND(ISNUMBER(F79),OR(ABS(F79)&gt;1000000000,ROUND(F79,2)&lt;&gt;F79)),"Kwoty: do 2 miejsc po przecinku; wartość bezwzględna wpisu ≤ 1 000 000 000.",""))))))))))))))))</x:f>
      </x:c>
      <x:c r="I79" s="29" t="str">
        <x:f>IF(ISNUMBER(D79),ROUND(D79,8),"")</x:f>
      </x:c>
      <x:c r="J79" s="29" t="n">
        <x:f>IF(ISNUMBER(F79),1,0)</x:f>
        <x:v>0</x:v>
      </x:c>
      <x:c r="K79" s="29" t="n">
        <x:f>IF(COUNTA(A79:F79)=0,0,1)</x:f>
        <x:v>0</x:v>
      </x:c>
    </x:row>
    <x:row r="80" ht="36" customHeight="1">
      <x:c r="A80" s="34"/>
      <x:c r="B80" s="34"/>
      <x:c r="C80" s="35"/>
      <x:c r="D80" s="36"/>
      <x:c r="E80" s="36"/>
      <x:c r="F80" s="37"/>
      <x:c r="G80" s="38" t="n">
        <x:f>IF(K80=0,0,IF(H80="",1,-1))</x:f>
        <x:v>0</x:v>
      </x:c>
      <x:c r="H80" s="33" t="str">
        <x:f>IF(K80=0,"",IF(A80="","Podaj ID wyjścia",IF(IF(IFERROR(OR(CODE(UPPER(LEFT(A80,1)))&lt;65,CODE(UPPER(LEFT(A80,1)))&gt;90),TRUE),TRUE,OR(NOT(ISTEXT(A80)),LEN(A80)&gt;64,LEN(A80)&lt;&gt;LEN(SUBSTITUTE(A80,"*","")),LEN(A80)&lt;&gt;LEN(SUBSTITUTE(A80,"?","")),LEN(A80)&lt;&gt;LEN(SUBSTITUTE(A80,"~","")),LEN(A80)&lt;&gt;LEN(SUBSTITUTE(A80,"=","")),LEN(A80)&lt;&gt;LEN(SUBSTITUTE(A80,"&lt;","")),LEN(A80)&lt;&gt;LEN(SUBSTITUTE(A80,"&gt;","")))),"ID: tekst zaczynający się od A–Z, do 64 znaków; bez *, ?, ~, =, &lt; i &gt;. Przykład: T-001.",IF(COUNTIFS('Exits'!$A$9:$A$608,A80)&lt;&gt;1,"ID wyjścia się powtarza",IF(B80="","Podaj ID nadrzędnej transakcji",IF(IF(IFERROR(OR(CODE(UPPER(LEFT(B80,1)))&lt;65,CODE(UPPER(LEFT(B80,1)))&gt;90),TRUE),TRUE,OR(NOT(ISTEXT(B80)),LEN(B80)&gt;64,LEN(B80)&lt;&gt;LEN(SUBSTITUTE(B80,"*","")),LEN(B80)&lt;&gt;LEN(SUBSTITUTE(B80,"?","")),LEN(B80)&lt;&gt;LEN(SUBSTITUTE(B80,"~","")),LEN(B80)&lt;&gt;LEN(SUBSTITUTE(B80,"=","")),LEN(B80)&lt;&gt;LEN(SUBSTITUTE(B80,"&lt;","")),LEN(B80)&lt;&gt;LEN(SUBSTITUTE(B80,"&gt;","")))),"ID: tekst zaczynający się od A–Z, do 64 znaków; bez *, ?, ~, =, &lt; i &gt;. Przykład: T-001.",IF(COUNTIFS('Trades'!$A$9:$A$208,B80)&lt;&gt;1,"ID musi pasować do jednego wiersza Trades",IF(NOT(ISNUMBER(C80)),"Podaj prawidłowy czas zamknięcia",IF(OR(C80&lt;1,C80&gt;2958465),"Podaj prawidłowy czas zamknięcia",IF(NOT(ISNUMBER(D80)),"Podaj dodatnią zamkniętą ilość",IF(OR(D80&lt;=0,D80&gt;1000000,ROUND(D80,8)&lt;&gt;D80),"Podaj dodatnią zamkniętą ilość",IF(NOT(ISNUMBER(INDEX('Trades'!$D$9:$D$208,MATCH(B80,'Trades'!$A$9:$A$208,0)))),"Podaj prawidłowy czas otwarcia",IF(C80&lt;INDEX('Trades'!$D$9:$D$208,MATCH(B80,'Trades'!$A$9:$A$208,0)),"Wyjście poprzedza otwarcie",IF(AND(E80&lt;&gt;"",OR(NOT(ISNUMBER(E80)),E80&lt;=0)),"Podaj dodatnią cenę lub pozostaw puste",IF(AND(F80&lt;&gt;"",NOT(ISNUMBER(F80))),"P&amp;L brutto musi być liczbą lub pozostać pusty",IF(AND(ISNUMBER(F80),OR(ABS(F80)&gt;1000000000,ROUND(F80,2)&lt;&gt;F80)),"Kwoty: do 2 miejsc po przecinku; wartość bezwzględna wpisu ≤ 1 000 000 000.",""))))))))))))))))</x:f>
      </x:c>
      <x:c r="I80" s="29" t="str">
        <x:f>IF(ISNUMBER(D80),ROUND(D80,8),"")</x:f>
      </x:c>
      <x:c r="J80" s="29" t="n">
        <x:f>IF(ISNUMBER(F80),1,0)</x:f>
        <x:v>0</x:v>
      </x:c>
      <x:c r="K80" s="29" t="n">
        <x:f>IF(COUNTA(A80:F80)=0,0,1)</x:f>
        <x:v>0</x:v>
      </x:c>
    </x:row>
    <x:row r="81" ht="36" customHeight="1">
      <x:c r="A81" s="34"/>
      <x:c r="B81" s="34"/>
      <x:c r="C81" s="35"/>
      <x:c r="D81" s="36"/>
      <x:c r="E81" s="36"/>
      <x:c r="F81" s="37"/>
      <x:c r="G81" s="38" t="n">
        <x:f>IF(K81=0,0,IF(H81="",1,-1))</x:f>
        <x:v>0</x:v>
      </x:c>
      <x:c r="H81" s="33" t="str">
        <x:f>IF(K81=0,"",IF(A81="","Podaj ID wyjścia",IF(IF(IFERROR(OR(CODE(UPPER(LEFT(A81,1)))&lt;65,CODE(UPPER(LEFT(A81,1)))&gt;90),TRUE),TRUE,OR(NOT(ISTEXT(A81)),LEN(A81)&gt;64,LEN(A81)&lt;&gt;LEN(SUBSTITUTE(A81,"*","")),LEN(A81)&lt;&gt;LEN(SUBSTITUTE(A81,"?","")),LEN(A81)&lt;&gt;LEN(SUBSTITUTE(A81,"~","")),LEN(A81)&lt;&gt;LEN(SUBSTITUTE(A81,"=","")),LEN(A81)&lt;&gt;LEN(SUBSTITUTE(A81,"&lt;","")),LEN(A81)&lt;&gt;LEN(SUBSTITUTE(A81,"&gt;","")))),"ID: tekst zaczynający się od A–Z, do 64 znaków; bez *, ?, ~, =, &lt; i &gt;. Przykład: T-001.",IF(COUNTIFS('Exits'!$A$9:$A$608,A81)&lt;&gt;1,"ID wyjścia się powtarza",IF(B81="","Podaj ID nadrzędnej transakcji",IF(IF(IFERROR(OR(CODE(UPPER(LEFT(B81,1)))&lt;65,CODE(UPPER(LEFT(B81,1)))&gt;90),TRUE),TRUE,OR(NOT(ISTEXT(B81)),LEN(B81)&gt;64,LEN(B81)&lt;&gt;LEN(SUBSTITUTE(B81,"*","")),LEN(B81)&lt;&gt;LEN(SUBSTITUTE(B81,"?","")),LEN(B81)&lt;&gt;LEN(SUBSTITUTE(B81,"~","")),LEN(B81)&lt;&gt;LEN(SUBSTITUTE(B81,"=","")),LEN(B81)&lt;&gt;LEN(SUBSTITUTE(B81,"&lt;","")),LEN(B81)&lt;&gt;LEN(SUBSTITUTE(B81,"&gt;","")))),"ID: tekst zaczynający się od A–Z, do 64 znaków; bez *, ?, ~, =, &lt; i &gt;. Przykład: T-001.",IF(COUNTIFS('Trades'!$A$9:$A$208,B81)&lt;&gt;1,"ID musi pasować do jednego wiersza Trades",IF(NOT(ISNUMBER(C81)),"Podaj prawidłowy czas zamknięcia",IF(OR(C81&lt;1,C81&gt;2958465),"Podaj prawidłowy czas zamknięcia",IF(NOT(ISNUMBER(D81)),"Podaj dodatnią zamkniętą ilość",IF(OR(D81&lt;=0,D81&gt;1000000,ROUND(D81,8)&lt;&gt;D81),"Podaj dodatnią zamkniętą ilość",IF(NOT(ISNUMBER(INDEX('Trades'!$D$9:$D$208,MATCH(B81,'Trades'!$A$9:$A$208,0)))),"Podaj prawidłowy czas otwarcia",IF(C81&lt;INDEX('Trades'!$D$9:$D$208,MATCH(B81,'Trades'!$A$9:$A$208,0)),"Wyjście poprzedza otwarcie",IF(AND(E81&lt;&gt;"",OR(NOT(ISNUMBER(E81)),E81&lt;=0)),"Podaj dodatnią cenę lub pozostaw puste",IF(AND(F81&lt;&gt;"",NOT(ISNUMBER(F81))),"P&amp;L brutto musi być liczbą lub pozostać pusty",IF(AND(ISNUMBER(F81),OR(ABS(F81)&gt;1000000000,ROUND(F81,2)&lt;&gt;F81)),"Kwoty: do 2 miejsc po przecinku; wartość bezwzględna wpisu ≤ 1 000 000 000.",""))))))))))))))))</x:f>
      </x:c>
      <x:c r="I81" s="29" t="str">
        <x:f>IF(ISNUMBER(D81),ROUND(D81,8),"")</x:f>
      </x:c>
      <x:c r="J81" s="29" t="n">
        <x:f>IF(ISNUMBER(F81),1,0)</x:f>
        <x:v>0</x:v>
      </x:c>
      <x:c r="K81" s="29" t="n">
        <x:f>IF(COUNTA(A81:F81)=0,0,1)</x:f>
        <x:v>0</x:v>
      </x:c>
    </x:row>
    <x:row r="82" ht="36" customHeight="1">
      <x:c r="A82" s="34"/>
      <x:c r="B82" s="34"/>
      <x:c r="C82" s="35"/>
      <x:c r="D82" s="36"/>
      <x:c r="E82" s="36"/>
      <x:c r="F82" s="37"/>
      <x:c r="G82" s="38" t="n">
        <x:f>IF(K82=0,0,IF(H82="",1,-1))</x:f>
        <x:v>0</x:v>
      </x:c>
      <x:c r="H82" s="33" t="str">
        <x:f>IF(K82=0,"",IF(A82="","Podaj ID wyjścia",IF(IF(IFERROR(OR(CODE(UPPER(LEFT(A82,1)))&lt;65,CODE(UPPER(LEFT(A82,1)))&gt;90),TRUE),TRUE,OR(NOT(ISTEXT(A82)),LEN(A82)&gt;64,LEN(A82)&lt;&gt;LEN(SUBSTITUTE(A82,"*","")),LEN(A82)&lt;&gt;LEN(SUBSTITUTE(A82,"?","")),LEN(A82)&lt;&gt;LEN(SUBSTITUTE(A82,"~","")),LEN(A82)&lt;&gt;LEN(SUBSTITUTE(A82,"=","")),LEN(A82)&lt;&gt;LEN(SUBSTITUTE(A82,"&lt;","")),LEN(A82)&lt;&gt;LEN(SUBSTITUTE(A82,"&gt;","")))),"ID: tekst zaczynający się od A–Z, do 64 znaków; bez *, ?, ~, =, &lt; i &gt;. Przykład: T-001.",IF(COUNTIFS('Exits'!$A$9:$A$608,A82)&lt;&gt;1,"ID wyjścia się powtarza",IF(B82="","Podaj ID nadrzędnej transakcji",IF(IF(IFERROR(OR(CODE(UPPER(LEFT(B82,1)))&lt;65,CODE(UPPER(LEFT(B82,1)))&gt;90),TRUE),TRUE,OR(NOT(ISTEXT(B82)),LEN(B82)&gt;64,LEN(B82)&lt;&gt;LEN(SUBSTITUTE(B82,"*","")),LEN(B82)&lt;&gt;LEN(SUBSTITUTE(B82,"?","")),LEN(B82)&lt;&gt;LEN(SUBSTITUTE(B82,"~","")),LEN(B82)&lt;&gt;LEN(SUBSTITUTE(B82,"=","")),LEN(B82)&lt;&gt;LEN(SUBSTITUTE(B82,"&lt;","")),LEN(B82)&lt;&gt;LEN(SUBSTITUTE(B82,"&gt;","")))),"ID: tekst zaczynający się od A–Z, do 64 znaków; bez *, ?, ~, =, &lt; i &gt;. Przykład: T-001.",IF(COUNTIFS('Trades'!$A$9:$A$208,B82)&lt;&gt;1,"ID musi pasować do jednego wiersza Trades",IF(NOT(ISNUMBER(C82)),"Podaj prawidłowy czas zamknięcia",IF(OR(C82&lt;1,C82&gt;2958465),"Podaj prawidłowy czas zamknięcia",IF(NOT(ISNUMBER(D82)),"Podaj dodatnią zamkniętą ilość",IF(OR(D82&lt;=0,D82&gt;1000000,ROUND(D82,8)&lt;&gt;D82),"Podaj dodatnią zamkniętą ilość",IF(NOT(ISNUMBER(INDEX('Trades'!$D$9:$D$208,MATCH(B82,'Trades'!$A$9:$A$208,0)))),"Podaj prawidłowy czas otwarcia",IF(C82&lt;INDEX('Trades'!$D$9:$D$208,MATCH(B82,'Trades'!$A$9:$A$208,0)),"Wyjście poprzedza otwarcie",IF(AND(E82&lt;&gt;"",OR(NOT(ISNUMBER(E82)),E82&lt;=0)),"Podaj dodatnią cenę lub pozostaw puste",IF(AND(F82&lt;&gt;"",NOT(ISNUMBER(F82))),"P&amp;L brutto musi być liczbą lub pozostać pusty",IF(AND(ISNUMBER(F82),OR(ABS(F82)&gt;1000000000,ROUND(F82,2)&lt;&gt;F82)),"Kwoty: do 2 miejsc po przecinku; wartość bezwzględna wpisu ≤ 1 000 000 000.",""))))))))))))))))</x:f>
      </x:c>
      <x:c r="I82" s="29" t="str">
        <x:f>IF(ISNUMBER(D82),ROUND(D82,8),"")</x:f>
      </x:c>
      <x:c r="J82" s="29" t="n">
        <x:f>IF(ISNUMBER(F82),1,0)</x:f>
        <x:v>0</x:v>
      </x:c>
      <x:c r="K82" s="29" t="n">
        <x:f>IF(COUNTA(A82:F82)=0,0,1)</x:f>
        <x:v>0</x:v>
      </x:c>
    </x:row>
    <x:row r="83" ht="36" customHeight="1">
      <x:c r="A83" s="34"/>
      <x:c r="B83" s="34"/>
      <x:c r="C83" s="35"/>
      <x:c r="D83" s="36"/>
      <x:c r="E83" s="36"/>
      <x:c r="F83" s="37"/>
      <x:c r="G83" s="38" t="n">
        <x:f>IF(K83=0,0,IF(H83="",1,-1))</x:f>
        <x:v>0</x:v>
      </x:c>
      <x:c r="H83" s="33" t="str">
        <x:f>IF(K83=0,"",IF(A83="","Podaj ID wyjścia",IF(IF(IFERROR(OR(CODE(UPPER(LEFT(A83,1)))&lt;65,CODE(UPPER(LEFT(A83,1)))&gt;90),TRUE),TRUE,OR(NOT(ISTEXT(A83)),LEN(A83)&gt;64,LEN(A83)&lt;&gt;LEN(SUBSTITUTE(A83,"*","")),LEN(A83)&lt;&gt;LEN(SUBSTITUTE(A83,"?","")),LEN(A83)&lt;&gt;LEN(SUBSTITUTE(A83,"~","")),LEN(A83)&lt;&gt;LEN(SUBSTITUTE(A83,"=","")),LEN(A83)&lt;&gt;LEN(SUBSTITUTE(A83,"&lt;","")),LEN(A83)&lt;&gt;LEN(SUBSTITUTE(A83,"&gt;","")))),"ID: tekst zaczynający się od A–Z, do 64 znaków; bez *, ?, ~, =, &lt; i &gt;. Przykład: T-001.",IF(COUNTIFS('Exits'!$A$9:$A$608,A83)&lt;&gt;1,"ID wyjścia się powtarza",IF(B83="","Podaj ID nadrzędnej transakcji",IF(IF(IFERROR(OR(CODE(UPPER(LEFT(B83,1)))&lt;65,CODE(UPPER(LEFT(B83,1)))&gt;90),TRUE),TRUE,OR(NOT(ISTEXT(B83)),LEN(B83)&gt;64,LEN(B83)&lt;&gt;LEN(SUBSTITUTE(B83,"*","")),LEN(B83)&lt;&gt;LEN(SUBSTITUTE(B83,"?","")),LEN(B83)&lt;&gt;LEN(SUBSTITUTE(B83,"~","")),LEN(B83)&lt;&gt;LEN(SUBSTITUTE(B83,"=","")),LEN(B83)&lt;&gt;LEN(SUBSTITUTE(B83,"&lt;","")),LEN(B83)&lt;&gt;LEN(SUBSTITUTE(B83,"&gt;","")))),"ID: tekst zaczynający się od A–Z, do 64 znaków; bez *, ?, ~, =, &lt; i &gt;. Przykład: T-001.",IF(COUNTIFS('Trades'!$A$9:$A$208,B83)&lt;&gt;1,"ID musi pasować do jednego wiersza Trades",IF(NOT(ISNUMBER(C83)),"Podaj prawidłowy czas zamknięcia",IF(OR(C83&lt;1,C83&gt;2958465),"Podaj prawidłowy czas zamknięcia",IF(NOT(ISNUMBER(D83)),"Podaj dodatnią zamkniętą ilość",IF(OR(D83&lt;=0,D83&gt;1000000,ROUND(D83,8)&lt;&gt;D83),"Podaj dodatnią zamkniętą ilość",IF(NOT(ISNUMBER(INDEX('Trades'!$D$9:$D$208,MATCH(B83,'Trades'!$A$9:$A$208,0)))),"Podaj prawidłowy czas otwarcia",IF(C83&lt;INDEX('Trades'!$D$9:$D$208,MATCH(B83,'Trades'!$A$9:$A$208,0)),"Wyjście poprzedza otwarcie",IF(AND(E83&lt;&gt;"",OR(NOT(ISNUMBER(E83)),E83&lt;=0)),"Podaj dodatnią cenę lub pozostaw puste",IF(AND(F83&lt;&gt;"",NOT(ISNUMBER(F83))),"P&amp;L brutto musi być liczbą lub pozostać pusty",IF(AND(ISNUMBER(F83),OR(ABS(F83)&gt;1000000000,ROUND(F83,2)&lt;&gt;F83)),"Kwoty: do 2 miejsc po przecinku; wartość bezwzględna wpisu ≤ 1 000 000 000.",""))))))))))))))))</x:f>
      </x:c>
      <x:c r="I83" s="29" t="str">
        <x:f>IF(ISNUMBER(D83),ROUND(D83,8),"")</x:f>
      </x:c>
      <x:c r="J83" s="29" t="n">
        <x:f>IF(ISNUMBER(F83),1,0)</x:f>
        <x:v>0</x:v>
      </x:c>
      <x:c r="K83" s="29" t="n">
        <x:f>IF(COUNTA(A83:F83)=0,0,1)</x:f>
        <x:v>0</x:v>
      </x:c>
    </x:row>
    <x:row r="84" ht="36" customHeight="1">
      <x:c r="A84" s="34"/>
      <x:c r="B84" s="34"/>
      <x:c r="C84" s="35"/>
      <x:c r="D84" s="36"/>
      <x:c r="E84" s="36"/>
      <x:c r="F84" s="37"/>
      <x:c r="G84" s="38" t="n">
        <x:f>IF(K84=0,0,IF(H84="",1,-1))</x:f>
        <x:v>0</x:v>
      </x:c>
      <x:c r="H84" s="33" t="str">
        <x:f>IF(K84=0,"",IF(A84="","Podaj ID wyjścia",IF(IF(IFERROR(OR(CODE(UPPER(LEFT(A84,1)))&lt;65,CODE(UPPER(LEFT(A84,1)))&gt;90),TRUE),TRUE,OR(NOT(ISTEXT(A84)),LEN(A84)&gt;64,LEN(A84)&lt;&gt;LEN(SUBSTITUTE(A84,"*","")),LEN(A84)&lt;&gt;LEN(SUBSTITUTE(A84,"?","")),LEN(A84)&lt;&gt;LEN(SUBSTITUTE(A84,"~","")),LEN(A84)&lt;&gt;LEN(SUBSTITUTE(A84,"=","")),LEN(A84)&lt;&gt;LEN(SUBSTITUTE(A84,"&lt;","")),LEN(A84)&lt;&gt;LEN(SUBSTITUTE(A84,"&gt;","")))),"ID: tekst zaczynający się od A–Z, do 64 znaków; bez *, ?, ~, =, &lt; i &gt;. Przykład: T-001.",IF(COUNTIFS('Exits'!$A$9:$A$608,A84)&lt;&gt;1,"ID wyjścia się powtarza",IF(B84="","Podaj ID nadrzędnej transakcji",IF(IF(IFERROR(OR(CODE(UPPER(LEFT(B84,1)))&lt;65,CODE(UPPER(LEFT(B84,1)))&gt;90),TRUE),TRUE,OR(NOT(ISTEXT(B84)),LEN(B84)&gt;64,LEN(B84)&lt;&gt;LEN(SUBSTITUTE(B84,"*","")),LEN(B84)&lt;&gt;LEN(SUBSTITUTE(B84,"?","")),LEN(B84)&lt;&gt;LEN(SUBSTITUTE(B84,"~","")),LEN(B84)&lt;&gt;LEN(SUBSTITUTE(B84,"=","")),LEN(B84)&lt;&gt;LEN(SUBSTITUTE(B84,"&lt;","")),LEN(B84)&lt;&gt;LEN(SUBSTITUTE(B84,"&gt;","")))),"ID: tekst zaczynający się od A–Z, do 64 znaków; bez *, ?, ~, =, &lt; i &gt;. Przykład: T-001.",IF(COUNTIFS('Trades'!$A$9:$A$208,B84)&lt;&gt;1,"ID musi pasować do jednego wiersza Trades",IF(NOT(ISNUMBER(C84)),"Podaj prawidłowy czas zamknięcia",IF(OR(C84&lt;1,C84&gt;2958465),"Podaj prawidłowy czas zamknięcia",IF(NOT(ISNUMBER(D84)),"Podaj dodatnią zamkniętą ilość",IF(OR(D84&lt;=0,D84&gt;1000000,ROUND(D84,8)&lt;&gt;D84),"Podaj dodatnią zamkniętą ilość",IF(NOT(ISNUMBER(INDEX('Trades'!$D$9:$D$208,MATCH(B84,'Trades'!$A$9:$A$208,0)))),"Podaj prawidłowy czas otwarcia",IF(C84&lt;INDEX('Trades'!$D$9:$D$208,MATCH(B84,'Trades'!$A$9:$A$208,0)),"Wyjście poprzedza otwarcie",IF(AND(E84&lt;&gt;"",OR(NOT(ISNUMBER(E84)),E84&lt;=0)),"Podaj dodatnią cenę lub pozostaw puste",IF(AND(F84&lt;&gt;"",NOT(ISNUMBER(F84))),"P&amp;L brutto musi być liczbą lub pozostać pusty",IF(AND(ISNUMBER(F84),OR(ABS(F84)&gt;1000000000,ROUND(F84,2)&lt;&gt;F84)),"Kwoty: do 2 miejsc po przecinku; wartość bezwzględna wpisu ≤ 1 000 000 000.",""))))))))))))))))</x:f>
      </x:c>
      <x:c r="I84" s="29" t="str">
        <x:f>IF(ISNUMBER(D84),ROUND(D84,8),"")</x:f>
      </x:c>
      <x:c r="J84" s="29" t="n">
        <x:f>IF(ISNUMBER(F84),1,0)</x:f>
        <x:v>0</x:v>
      </x:c>
      <x:c r="K84" s="29" t="n">
        <x:f>IF(COUNTA(A84:F84)=0,0,1)</x:f>
        <x:v>0</x:v>
      </x:c>
    </x:row>
    <x:row r="85" ht="36" customHeight="1">
      <x:c r="A85" s="34"/>
      <x:c r="B85" s="34"/>
      <x:c r="C85" s="35"/>
      <x:c r="D85" s="36"/>
      <x:c r="E85" s="36"/>
      <x:c r="F85" s="37"/>
      <x:c r="G85" s="38" t="n">
        <x:f>IF(K85=0,0,IF(H85="",1,-1))</x:f>
        <x:v>0</x:v>
      </x:c>
      <x:c r="H85" s="33" t="str">
        <x:f>IF(K85=0,"",IF(A85="","Podaj ID wyjścia",IF(IF(IFERROR(OR(CODE(UPPER(LEFT(A85,1)))&lt;65,CODE(UPPER(LEFT(A85,1)))&gt;90),TRUE),TRUE,OR(NOT(ISTEXT(A85)),LEN(A85)&gt;64,LEN(A85)&lt;&gt;LEN(SUBSTITUTE(A85,"*","")),LEN(A85)&lt;&gt;LEN(SUBSTITUTE(A85,"?","")),LEN(A85)&lt;&gt;LEN(SUBSTITUTE(A85,"~","")),LEN(A85)&lt;&gt;LEN(SUBSTITUTE(A85,"=","")),LEN(A85)&lt;&gt;LEN(SUBSTITUTE(A85,"&lt;","")),LEN(A85)&lt;&gt;LEN(SUBSTITUTE(A85,"&gt;","")))),"ID: tekst zaczynający się od A–Z, do 64 znaków; bez *, ?, ~, =, &lt; i &gt;. Przykład: T-001.",IF(COUNTIFS('Exits'!$A$9:$A$608,A85)&lt;&gt;1,"ID wyjścia się powtarza",IF(B85="","Podaj ID nadrzędnej transakcji",IF(IF(IFERROR(OR(CODE(UPPER(LEFT(B85,1)))&lt;65,CODE(UPPER(LEFT(B85,1)))&gt;90),TRUE),TRUE,OR(NOT(ISTEXT(B85)),LEN(B85)&gt;64,LEN(B85)&lt;&gt;LEN(SUBSTITUTE(B85,"*","")),LEN(B85)&lt;&gt;LEN(SUBSTITUTE(B85,"?","")),LEN(B85)&lt;&gt;LEN(SUBSTITUTE(B85,"~","")),LEN(B85)&lt;&gt;LEN(SUBSTITUTE(B85,"=","")),LEN(B85)&lt;&gt;LEN(SUBSTITUTE(B85,"&lt;","")),LEN(B85)&lt;&gt;LEN(SUBSTITUTE(B85,"&gt;","")))),"ID: tekst zaczynający się od A–Z, do 64 znaków; bez *, ?, ~, =, &lt; i &gt;. Przykład: T-001.",IF(COUNTIFS('Trades'!$A$9:$A$208,B85)&lt;&gt;1,"ID musi pasować do jednego wiersza Trades",IF(NOT(ISNUMBER(C85)),"Podaj prawidłowy czas zamknięcia",IF(OR(C85&lt;1,C85&gt;2958465),"Podaj prawidłowy czas zamknięcia",IF(NOT(ISNUMBER(D85)),"Podaj dodatnią zamkniętą ilość",IF(OR(D85&lt;=0,D85&gt;1000000,ROUND(D85,8)&lt;&gt;D85),"Podaj dodatnią zamkniętą ilość",IF(NOT(ISNUMBER(INDEX('Trades'!$D$9:$D$208,MATCH(B85,'Trades'!$A$9:$A$208,0)))),"Podaj prawidłowy czas otwarcia",IF(C85&lt;INDEX('Trades'!$D$9:$D$208,MATCH(B85,'Trades'!$A$9:$A$208,0)),"Wyjście poprzedza otwarcie",IF(AND(E85&lt;&gt;"",OR(NOT(ISNUMBER(E85)),E85&lt;=0)),"Podaj dodatnią cenę lub pozostaw puste",IF(AND(F85&lt;&gt;"",NOT(ISNUMBER(F85))),"P&amp;L brutto musi być liczbą lub pozostać pusty",IF(AND(ISNUMBER(F85),OR(ABS(F85)&gt;1000000000,ROUND(F85,2)&lt;&gt;F85)),"Kwoty: do 2 miejsc po przecinku; wartość bezwzględna wpisu ≤ 1 000 000 000.",""))))))))))))))))</x:f>
      </x:c>
      <x:c r="I85" s="29" t="str">
        <x:f>IF(ISNUMBER(D85),ROUND(D85,8),"")</x:f>
      </x:c>
      <x:c r="J85" s="29" t="n">
        <x:f>IF(ISNUMBER(F85),1,0)</x:f>
        <x:v>0</x:v>
      </x:c>
      <x:c r="K85" s="29" t="n">
        <x:f>IF(COUNTA(A85:F85)=0,0,1)</x:f>
        <x:v>0</x:v>
      </x:c>
    </x:row>
    <x:row r="86" ht="36" customHeight="1">
      <x:c r="A86" s="34"/>
      <x:c r="B86" s="34"/>
      <x:c r="C86" s="35"/>
      <x:c r="D86" s="36"/>
      <x:c r="E86" s="36"/>
      <x:c r="F86" s="37"/>
      <x:c r="G86" s="38" t="n">
        <x:f>IF(K86=0,0,IF(H86="",1,-1))</x:f>
        <x:v>0</x:v>
      </x:c>
      <x:c r="H86" s="33" t="str">
        <x:f>IF(K86=0,"",IF(A86="","Podaj ID wyjścia",IF(IF(IFERROR(OR(CODE(UPPER(LEFT(A86,1)))&lt;65,CODE(UPPER(LEFT(A86,1)))&gt;90),TRUE),TRUE,OR(NOT(ISTEXT(A86)),LEN(A86)&gt;64,LEN(A86)&lt;&gt;LEN(SUBSTITUTE(A86,"*","")),LEN(A86)&lt;&gt;LEN(SUBSTITUTE(A86,"?","")),LEN(A86)&lt;&gt;LEN(SUBSTITUTE(A86,"~","")),LEN(A86)&lt;&gt;LEN(SUBSTITUTE(A86,"=","")),LEN(A86)&lt;&gt;LEN(SUBSTITUTE(A86,"&lt;","")),LEN(A86)&lt;&gt;LEN(SUBSTITUTE(A86,"&gt;","")))),"ID: tekst zaczynający się od A–Z, do 64 znaków; bez *, ?, ~, =, &lt; i &gt;. Przykład: T-001.",IF(COUNTIFS('Exits'!$A$9:$A$608,A86)&lt;&gt;1,"ID wyjścia się powtarza",IF(B86="","Podaj ID nadrzędnej transakcji",IF(IF(IFERROR(OR(CODE(UPPER(LEFT(B86,1)))&lt;65,CODE(UPPER(LEFT(B86,1)))&gt;90),TRUE),TRUE,OR(NOT(ISTEXT(B86)),LEN(B86)&gt;64,LEN(B86)&lt;&gt;LEN(SUBSTITUTE(B86,"*","")),LEN(B86)&lt;&gt;LEN(SUBSTITUTE(B86,"?","")),LEN(B86)&lt;&gt;LEN(SUBSTITUTE(B86,"~","")),LEN(B86)&lt;&gt;LEN(SUBSTITUTE(B86,"=","")),LEN(B86)&lt;&gt;LEN(SUBSTITUTE(B86,"&lt;","")),LEN(B86)&lt;&gt;LEN(SUBSTITUTE(B86,"&gt;","")))),"ID: tekst zaczynający się od A–Z, do 64 znaków; bez *, ?, ~, =, &lt; i &gt;. Przykład: T-001.",IF(COUNTIFS('Trades'!$A$9:$A$208,B86)&lt;&gt;1,"ID musi pasować do jednego wiersza Trades",IF(NOT(ISNUMBER(C86)),"Podaj prawidłowy czas zamknięcia",IF(OR(C86&lt;1,C86&gt;2958465),"Podaj prawidłowy czas zamknięcia",IF(NOT(ISNUMBER(D86)),"Podaj dodatnią zamkniętą ilość",IF(OR(D86&lt;=0,D86&gt;1000000,ROUND(D86,8)&lt;&gt;D86),"Podaj dodatnią zamkniętą ilość",IF(NOT(ISNUMBER(INDEX('Trades'!$D$9:$D$208,MATCH(B86,'Trades'!$A$9:$A$208,0)))),"Podaj prawidłowy czas otwarcia",IF(C86&lt;INDEX('Trades'!$D$9:$D$208,MATCH(B86,'Trades'!$A$9:$A$208,0)),"Wyjście poprzedza otwarcie",IF(AND(E86&lt;&gt;"",OR(NOT(ISNUMBER(E86)),E86&lt;=0)),"Podaj dodatnią cenę lub pozostaw puste",IF(AND(F86&lt;&gt;"",NOT(ISNUMBER(F86))),"P&amp;L brutto musi być liczbą lub pozostać pusty",IF(AND(ISNUMBER(F86),OR(ABS(F86)&gt;1000000000,ROUND(F86,2)&lt;&gt;F86)),"Kwoty: do 2 miejsc po przecinku; wartość bezwzględna wpisu ≤ 1 000 000 000.",""))))))))))))))))</x:f>
      </x:c>
      <x:c r="I86" s="29" t="str">
        <x:f>IF(ISNUMBER(D86),ROUND(D86,8),"")</x:f>
      </x:c>
      <x:c r="J86" s="29" t="n">
        <x:f>IF(ISNUMBER(F86),1,0)</x:f>
        <x:v>0</x:v>
      </x:c>
      <x:c r="K86" s="29" t="n">
        <x:f>IF(COUNTA(A86:F86)=0,0,1)</x:f>
        <x:v>0</x:v>
      </x:c>
    </x:row>
    <x:row r="87" ht="36" customHeight="1">
      <x:c r="A87" s="34"/>
      <x:c r="B87" s="34"/>
      <x:c r="C87" s="35"/>
      <x:c r="D87" s="36"/>
      <x:c r="E87" s="36"/>
      <x:c r="F87" s="37"/>
      <x:c r="G87" s="38" t="n">
        <x:f>IF(K87=0,0,IF(H87="",1,-1))</x:f>
        <x:v>0</x:v>
      </x:c>
      <x:c r="H87" s="33" t="str">
        <x:f>IF(K87=0,"",IF(A87="","Podaj ID wyjścia",IF(IF(IFERROR(OR(CODE(UPPER(LEFT(A87,1)))&lt;65,CODE(UPPER(LEFT(A87,1)))&gt;90),TRUE),TRUE,OR(NOT(ISTEXT(A87)),LEN(A87)&gt;64,LEN(A87)&lt;&gt;LEN(SUBSTITUTE(A87,"*","")),LEN(A87)&lt;&gt;LEN(SUBSTITUTE(A87,"?","")),LEN(A87)&lt;&gt;LEN(SUBSTITUTE(A87,"~","")),LEN(A87)&lt;&gt;LEN(SUBSTITUTE(A87,"=","")),LEN(A87)&lt;&gt;LEN(SUBSTITUTE(A87,"&lt;","")),LEN(A87)&lt;&gt;LEN(SUBSTITUTE(A87,"&gt;","")))),"ID: tekst zaczynający się od A–Z, do 64 znaków; bez *, ?, ~, =, &lt; i &gt;. Przykład: T-001.",IF(COUNTIFS('Exits'!$A$9:$A$608,A87)&lt;&gt;1,"ID wyjścia się powtarza",IF(B87="","Podaj ID nadrzędnej transakcji",IF(IF(IFERROR(OR(CODE(UPPER(LEFT(B87,1)))&lt;65,CODE(UPPER(LEFT(B87,1)))&gt;90),TRUE),TRUE,OR(NOT(ISTEXT(B87)),LEN(B87)&gt;64,LEN(B87)&lt;&gt;LEN(SUBSTITUTE(B87,"*","")),LEN(B87)&lt;&gt;LEN(SUBSTITUTE(B87,"?","")),LEN(B87)&lt;&gt;LEN(SUBSTITUTE(B87,"~","")),LEN(B87)&lt;&gt;LEN(SUBSTITUTE(B87,"=","")),LEN(B87)&lt;&gt;LEN(SUBSTITUTE(B87,"&lt;","")),LEN(B87)&lt;&gt;LEN(SUBSTITUTE(B87,"&gt;","")))),"ID: tekst zaczynający się od A–Z, do 64 znaków; bez *, ?, ~, =, &lt; i &gt;. Przykład: T-001.",IF(COUNTIFS('Trades'!$A$9:$A$208,B87)&lt;&gt;1,"ID musi pasować do jednego wiersza Trades",IF(NOT(ISNUMBER(C87)),"Podaj prawidłowy czas zamknięcia",IF(OR(C87&lt;1,C87&gt;2958465),"Podaj prawidłowy czas zamknięcia",IF(NOT(ISNUMBER(D87)),"Podaj dodatnią zamkniętą ilość",IF(OR(D87&lt;=0,D87&gt;1000000,ROUND(D87,8)&lt;&gt;D87),"Podaj dodatnią zamkniętą ilość",IF(NOT(ISNUMBER(INDEX('Trades'!$D$9:$D$208,MATCH(B87,'Trades'!$A$9:$A$208,0)))),"Podaj prawidłowy czas otwarcia",IF(C87&lt;INDEX('Trades'!$D$9:$D$208,MATCH(B87,'Trades'!$A$9:$A$208,0)),"Wyjście poprzedza otwarcie",IF(AND(E87&lt;&gt;"",OR(NOT(ISNUMBER(E87)),E87&lt;=0)),"Podaj dodatnią cenę lub pozostaw puste",IF(AND(F87&lt;&gt;"",NOT(ISNUMBER(F87))),"P&amp;L brutto musi być liczbą lub pozostać pusty",IF(AND(ISNUMBER(F87),OR(ABS(F87)&gt;1000000000,ROUND(F87,2)&lt;&gt;F87)),"Kwoty: do 2 miejsc po przecinku; wartość bezwzględna wpisu ≤ 1 000 000 000.",""))))))))))))))))</x:f>
      </x:c>
      <x:c r="I87" s="29" t="str">
        <x:f>IF(ISNUMBER(D87),ROUND(D87,8),"")</x:f>
      </x:c>
      <x:c r="J87" s="29" t="n">
        <x:f>IF(ISNUMBER(F87),1,0)</x:f>
        <x:v>0</x:v>
      </x:c>
      <x:c r="K87" s="29" t="n">
        <x:f>IF(COUNTA(A87:F87)=0,0,1)</x:f>
        <x:v>0</x:v>
      </x:c>
    </x:row>
    <x:row r="88" ht="36" customHeight="1">
      <x:c r="A88" s="34"/>
      <x:c r="B88" s="34"/>
      <x:c r="C88" s="35"/>
      <x:c r="D88" s="36"/>
      <x:c r="E88" s="36"/>
      <x:c r="F88" s="37"/>
      <x:c r="G88" s="38" t="n">
        <x:f>IF(K88=0,0,IF(H88="",1,-1))</x:f>
        <x:v>0</x:v>
      </x:c>
      <x:c r="H88" s="33" t="str">
        <x:f>IF(K88=0,"",IF(A88="","Podaj ID wyjścia",IF(IF(IFERROR(OR(CODE(UPPER(LEFT(A88,1)))&lt;65,CODE(UPPER(LEFT(A88,1)))&gt;90),TRUE),TRUE,OR(NOT(ISTEXT(A88)),LEN(A88)&gt;64,LEN(A88)&lt;&gt;LEN(SUBSTITUTE(A88,"*","")),LEN(A88)&lt;&gt;LEN(SUBSTITUTE(A88,"?","")),LEN(A88)&lt;&gt;LEN(SUBSTITUTE(A88,"~","")),LEN(A88)&lt;&gt;LEN(SUBSTITUTE(A88,"=","")),LEN(A88)&lt;&gt;LEN(SUBSTITUTE(A88,"&lt;","")),LEN(A88)&lt;&gt;LEN(SUBSTITUTE(A88,"&gt;","")))),"ID: tekst zaczynający się od A–Z, do 64 znaków; bez *, ?, ~, =, &lt; i &gt;. Przykład: T-001.",IF(COUNTIFS('Exits'!$A$9:$A$608,A88)&lt;&gt;1,"ID wyjścia się powtarza",IF(B88="","Podaj ID nadrzędnej transakcji",IF(IF(IFERROR(OR(CODE(UPPER(LEFT(B88,1)))&lt;65,CODE(UPPER(LEFT(B88,1)))&gt;90),TRUE),TRUE,OR(NOT(ISTEXT(B88)),LEN(B88)&gt;64,LEN(B88)&lt;&gt;LEN(SUBSTITUTE(B88,"*","")),LEN(B88)&lt;&gt;LEN(SUBSTITUTE(B88,"?","")),LEN(B88)&lt;&gt;LEN(SUBSTITUTE(B88,"~","")),LEN(B88)&lt;&gt;LEN(SUBSTITUTE(B88,"=","")),LEN(B88)&lt;&gt;LEN(SUBSTITUTE(B88,"&lt;","")),LEN(B88)&lt;&gt;LEN(SUBSTITUTE(B88,"&gt;","")))),"ID: tekst zaczynający się od A–Z, do 64 znaków; bez *, ?, ~, =, &lt; i &gt;. Przykład: T-001.",IF(COUNTIFS('Trades'!$A$9:$A$208,B88)&lt;&gt;1,"ID musi pasować do jednego wiersza Trades",IF(NOT(ISNUMBER(C88)),"Podaj prawidłowy czas zamknięcia",IF(OR(C88&lt;1,C88&gt;2958465),"Podaj prawidłowy czas zamknięcia",IF(NOT(ISNUMBER(D88)),"Podaj dodatnią zamkniętą ilość",IF(OR(D88&lt;=0,D88&gt;1000000,ROUND(D88,8)&lt;&gt;D88),"Podaj dodatnią zamkniętą ilość",IF(NOT(ISNUMBER(INDEX('Trades'!$D$9:$D$208,MATCH(B88,'Trades'!$A$9:$A$208,0)))),"Podaj prawidłowy czas otwarcia",IF(C88&lt;INDEX('Trades'!$D$9:$D$208,MATCH(B88,'Trades'!$A$9:$A$208,0)),"Wyjście poprzedza otwarcie",IF(AND(E88&lt;&gt;"",OR(NOT(ISNUMBER(E88)),E88&lt;=0)),"Podaj dodatnią cenę lub pozostaw puste",IF(AND(F88&lt;&gt;"",NOT(ISNUMBER(F88))),"P&amp;L brutto musi być liczbą lub pozostać pusty",IF(AND(ISNUMBER(F88),OR(ABS(F88)&gt;1000000000,ROUND(F88,2)&lt;&gt;F88)),"Kwoty: do 2 miejsc po przecinku; wartość bezwzględna wpisu ≤ 1 000 000 000.",""))))))))))))))))</x:f>
      </x:c>
      <x:c r="I88" s="29" t="str">
        <x:f>IF(ISNUMBER(D88),ROUND(D88,8),"")</x:f>
      </x:c>
      <x:c r="J88" s="29" t="n">
        <x:f>IF(ISNUMBER(F88),1,0)</x:f>
        <x:v>0</x:v>
      </x:c>
      <x:c r="K88" s="29" t="n">
        <x:f>IF(COUNTA(A88:F88)=0,0,1)</x:f>
        <x:v>0</x:v>
      </x:c>
    </x:row>
    <x:row r="89" ht="36" customHeight="1">
      <x:c r="A89" s="34"/>
      <x:c r="B89" s="34"/>
      <x:c r="C89" s="35"/>
      <x:c r="D89" s="36"/>
      <x:c r="E89" s="36"/>
      <x:c r="F89" s="37"/>
      <x:c r="G89" s="38" t="n">
        <x:f>IF(K89=0,0,IF(H89="",1,-1))</x:f>
        <x:v>0</x:v>
      </x:c>
      <x:c r="H89" s="33" t="str">
        <x:f>IF(K89=0,"",IF(A89="","Podaj ID wyjścia",IF(IF(IFERROR(OR(CODE(UPPER(LEFT(A89,1)))&lt;65,CODE(UPPER(LEFT(A89,1)))&gt;90),TRUE),TRUE,OR(NOT(ISTEXT(A89)),LEN(A89)&gt;64,LEN(A89)&lt;&gt;LEN(SUBSTITUTE(A89,"*","")),LEN(A89)&lt;&gt;LEN(SUBSTITUTE(A89,"?","")),LEN(A89)&lt;&gt;LEN(SUBSTITUTE(A89,"~","")),LEN(A89)&lt;&gt;LEN(SUBSTITUTE(A89,"=","")),LEN(A89)&lt;&gt;LEN(SUBSTITUTE(A89,"&lt;","")),LEN(A89)&lt;&gt;LEN(SUBSTITUTE(A89,"&gt;","")))),"ID: tekst zaczynający się od A–Z, do 64 znaków; bez *, ?, ~, =, &lt; i &gt;. Przykład: T-001.",IF(COUNTIFS('Exits'!$A$9:$A$608,A89)&lt;&gt;1,"ID wyjścia się powtarza",IF(B89="","Podaj ID nadrzędnej transakcji",IF(IF(IFERROR(OR(CODE(UPPER(LEFT(B89,1)))&lt;65,CODE(UPPER(LEFT(B89,1)))&gt;90),TRUE),TRUE,OR(NOT(ISTEXT(B89)),LEN(B89)&gt;64,LEN(B89)&lt;&gt;LEN(SUBSTITUTE(B89,"*","")),LEN(B89)&lt;&gt;LEN(SUBSTITUTE(B89,"?","")),LEN(B89)&lt;&gt;LEN(SUBSTITUTE(B89,"~","")),LEN(B89)&lt;&gt;LEN(SUBSTITUTE(B89,"=","")),LEN(B89)&lt;&gt;LEN(SUBSTITUTE(B89,"&lt;","")),LEN(B89)&lt;&gt;LEN(SUBSTITUTE(B89,"&gt;","")))),"ID: tekst zaczynający się od A–Z, do 64 znaków; bez *, ?, ~, =, &lt; i &gt;. Przykład: T-001.",IF(COUNTIFS('Trades'!$A$9:$A$208,B89)&lt;&gt;1,"ID musi pasować do jednego wiersza Trades",IF(NOT(ISNUMBER(C89)),"Podaj prawidłowy czas zamknięcia",IF(OR(C89&lt;1,C89&gt;2958465),"Podaj prawidłowy czas zamknięcia",IF(NOT(ISNUMBER(D89)),"Podaj dodatnią zamkniętą ilość",IF(OR(D89&lt;=0,D89&gt;1000000,ROUND(D89,8)&lt;&gt;D89),"Podaj dodatnią zamkniętą ilość",IF(NOT(ISNUMBER(INDEX('Trades'!$D$9:$D$208,MATCH(B89,'Trades'!$A$9:$A$208,0)))),"Podaj prawidłowy czas otwarcia",IF(C89&lt;INDEX('Trades'!$D$9:$D$208,MATCH(B89,'Trades'!$A$9:$A$208,0)),"Wyjście poprzedza otwarcie",IF(AND(E89&lt;&gt;"",OR(NOT(ISNUMBER(E89)),E89&lt;=0)),"Podaj dodatnią cenę lub pozostaw puste",IF(AND(F89&lt;&gt;"",NOT(ISNUMBER(F89))),"P&amp;L brutto musi być liczbą lub pozostać pusty",IF(AND(ISNUMBER(F89),OR(ABS(F89)&gt;1000000000,ROUND(F89,2)&lt;&gt;F89)),"Kwoty: do 2 miejsc po przecinku; wartość bezwzględna wpisu ≤ 1 000 000 000.",""))))))))))))))))</x:f>
      </x:c>
      <x:c r="I89" s="29" t="str">
        <x:f>IF(ISNUMBER(D89),ROUND(D89,8),"")</x:f>
      </x:c>
      <x:c r="J89" s="29" t="n">
        <x:f>IF(ISNUMBER(F89),1,0)</x:f>
        <x:v>0</x:v>
      </x:c>
      <x:c r="K89" s="29" t="n">
        <x:f>IF(COUNTA(A89:F89)=0,0,1)</x:f>
        <x:v>0</x:v>
      </x:c>
    </x:row>
    <x:row r="90" ht="36" customHeight="1">
      <x:c r="A90" s="34"/>
      <x:c r="B90" s="34"/>
      <x:c r="C90" s="35"/>
      <x:c r="D90" s="36"/>
      <x:c r="E90" s="36"/>
      <x:c r="F90" s="37"/>
      <x:c r="G90" s="38" t="n">
        <x:f>IF(K90=0,0,IF(H90="",1,-1))</x:f>
        <x:v>0</x:v>
      </x:c>
      <x:c r="H90" s="33" t="str">
        <x:f>IF(K90=0,"",IF(A90="","Podaj ID wyjścia",IF(IF(IFERROR(OR(CODE(UPPER(LEFT(A90,1)))&lt;65,CODE(UPPER(LEFT(A90,1)))&gt;90),TRUE),TRUE,OR(NOT(ISTEXT(A90)),LEN(A90)&gt;64,LEN(A90)&lt;&gt;LEN(SUBSTITUTE(A90,"*","")),LEN(A90)&lt;&gt;LEN(SUBSTITUTE(A90,"?","")),LEN(A90)&lt;&gt;LEN(SUBSTITUTE(A90,"~","")),LEN(A90)&lt;&gt;LEN(SUBSTITUTE(A90,"=","")),LEN(A90)&lt;&gt;LEN(SUBSTITUTE(A90,"&lt;","")),LEN(A90)&lt;&gt;LEN(SUBSTITUTE(A90,"&gt;","")))),"ID: tekst zaczynający się od A–Z, do 64 znaków; bez *, ?, ~, =, &lt; i &gt;. Przykład: T-001.",IF(COUNTIFS('Exits'!$A$9:$A$608,A90)&lt;&gt;1,"ID wyjścia się powtarza",IF(B90="","Podaj ID nadrzędnej transakcji",IF(IF(IFERROR(OR(CODE(UPPER(LEFT(B90,1)))&lt;65,CODE(UPPER(LEFT(B90,1)))&gt;90),TRUE),TRUE,OR(NOT(ISTEXT(B90)),LEN(B90)&gt;64,LEN(B90)&lt;&gt;LEN(SUBSTITUTE(B90,"*","")),LEN(B90)&lt;&gt;LEN(SUBSTITUTE(B90,"?","")),LEN(B90)&lt;&gt;LEN(SUBSTITUTE(B90,"~","")),LEN(B90)&lt;&gt;LEN(SUBSTITUTE(B90,"=","")),LEN(B90)&lt;&gt;LEN(SUBSTITUTE(B90,"&lt;","")),LEN(B90)&lt;&gt;LEN(SUBSTITUTE(B90,"&gt;","")))),"ID: tekst zaczynający się od A–Z, do 64 znaków; bez *, ?, ~, =, &lt; i &gt;. Przykład: T-001.",IF(COUNTIFS('Trades'!$A$9:$A$208,B90)&lt;&gt;1,"ID musi pasować do jednego wiersza Trades",IF(NOT(ISNUMBER(C90)),"Podaj prawidłowy czas zamknięcia",IF(OR(C90&lt;1,C90&gt;2958465),"Podaj prawidłowy czas zamknięcia",IF(NOT(ISNUMBER(D90)),"Podaj dodatnią zamkniętą ilość",IF(OR(D90&lt;=0,D90&gt;1000000,ROUND(D90,8)&lt;&gt;D90),"Podaj dodatnią zamkniętą ilość",IF(NOT(ISNUMBER(INDEX('Trades'!$D$9:$D$208,MATCH(B90,'Trades'!$A$9:$A$208,0)))),"Podaj prawidłowy czas otwarcia",IF(C90&lt;INDEX('Trades'!$D$9:$D$208,MATCH(B90,'Trades'!$A$9:$A$208,0)),"Wyjście poprzedza otwarcie",IF(AND(E90&lt;&gt;"",OR(NOT(ISNUMBER(E90)),E90&lt;=0)),"Podaj dodatnią cenę lub pozostaw puste",IF(AND(F90&lt;&gt;"",NOT(ISNUMBER(F90))),"P&amp;L brutto musi być liczbą lub pozostać pusty",IF(AND(ISNUMBER(F90),OR(ABS(F90)&gt;1000000000,ROUND(F90,2)&lt;&gt;F90)),"Kwoty: do 2 miejsc po przecinku; wartość bezwzględna wpisu ≤ 1 000 000 000.",""))))))))))))))))</x:f>
      </x:c>
      <x:c r="I90" s="29" t="str">
        <x:f>IF(ISNUMBER(D90),ROUND(D90,8),"")</x:f>
      </x:c>
      <x:c r="J90" s="29" t="n">
        <x:f>IF(ISNUMBER(F90),1,0)</x:f>
        <x:v>0</x:v>
      </x:c>
      <x:c r="K90" s="29" t="n">
        <x:f>IF(COUNTA(A90:F90)=0,0,1)</x:f>
        <x:v>0</x:v>
      </x:c>
    </x:row>
    <x:row r="91" ht="36" customHeight="1">
      <x:c r="A91" s="34"/>
      <x:c r="B91" s="34"/>
      <x:c r="C91" s="35"/>
      <x:c r="D91" s="36"/>
      <x:c r="E91" s="36"/>
      <x:c r="F91" s="37"/>
      <x:c r="G91" s="38" t="n">
        <x:f>IF(K91=0,0,IF(H91="",1,-1))</x:f>
        <x:v>0</x:v>
      </x:c>
      <x:c r="H91" s="33" t="str">
        <x:f>IF(K91=0,"",IF(A91="","Podaj ID wyjścia",IF(IF(IFERROR(OR(CODE(UPPER(LEFT(A91,1)))&lt;65,CODE(UPPER(LEFT(A91,1)))&gt;90),TRUE),TRUE,OR(NOT(ISTEXT(A91)),LEN(A91)&gt;64,LEN(A91)&lt;&gt;LEN(SUBSTITUTE(A91,"*","")),LEN(A91)&lt;&gt;LEN(SUBSTITUTE(A91,"?","")),LEN(A91)&lt;&gt;LEN(SUBSTITUTE(A91,"~","")),LEN(A91)&lt;&gt;LEN(SUBSTITUTE(A91,"=","")),LEN(A91)&lt;&gt;LEN(SUBSTITUTE(A91,"&lt;","")),LEN(A91)&lt;&gt;LEN(SUBSTITUTE(A91,"&gt;","")))),"ID: tekst zaczynający się od A–Z, do 64 znaków; bez *, ?, ~, =, &lt; i &gt;. Przykład: T-001.",IF(COUNTIFS('Exits'!$A$9:$A$608,A91)&lt;&gt;1,"ID wyjścia się powtarza",IF(B91="","Podaj ID nadrzędnej transakcji",IF(IF(IFERROR(OR(CODE(UPPER(LEFT(B91,1)))&lt;65,CODE(UPPER(LEFT(B91,1)))&gt;90),TRUE),TRUE,OR(NOT(ISTEXT(B91)),LEN(B91)&gt;64,LEN(B91)&lt;&gt;LEN(SUBSTITUTE(B91,"*","")),LEN(B91)&lt;&gt;LEN(SUBSTITUTE(B91,"?","")),LEN(B91)&lt;&gt;LEN(SUBSTITUTE(B91,"~","")),LEN(B91)&lt;&gt;LEN(SUBSTITUTE(B91,"=","")),LEN(B91)&lt;&gt;LEN(SUBSTITUTE(B91,"&lt;","")),LEN(B91)&lt;&gt;LEN(SUBSTITUTE(B91,"&gt;","")))),"ID: tekst zaczynający się od A–Z, do 64 znaków; bez *, ?, ~, =, &lt; i &gt;. Przykład: T-001.",IF(COUNTIFS('Trades'!$A$9:$A$208,B91)&lt;&gt;1,"ID musi pasować do jednego wiersza Trades",IF(NOT(ISNUMBER(C91)),"Podaj prawidłowy czas zamknięcia",IF(OR(C91&lt;1,C91&gt;2958465),"Podaj prawidłowy czas zamknięcia",IF(NOT(ISNUMBER(D91)),"Podaj dodatnią zamkniętą ilość",IF(OR(D91&lt;=0,D91&gt;1000000,ROUND(D91,8)&lt;&gt;D91),"Podaj dodatnią zamkniętą ilość",IF(NOT(ISNUMBER(INDEX('Trades'!$D$9:$D$208,MATCH(B91,'Trades'!$A$9:$A$208,0)))),"Podaj prawidłowy czas otwarcia",IF(C91&lt;INDEX('Trades'!$D$9:$D$208,MATCH(B91,'Trades'!$A$9:$A$208,0)),"Wyjście poprzedza otwarcie",IF(AND(E91&lt;&gt;"",OR(NOT(ISNUMBER(E91)),E91&lt;=0)),"Podaj dodatnią cenę lub pozostaw puste",IF(AND(F91&lt;&gt;"",NOT(ISNUMBER(F91))),"P&amp;L brutto musi być liczbą lub pozostać pusty",IF(AND(ISNUMBER(F91),OR(ABS(F91)&gt;1000000000,ROUND(F91,2)&lt;&gt;F91)),"Kwoty: do 2 miejsc po przecinku; wartość bezwzględna wpisu ≤ 1 000 000 000.",""))))))))))))))))</x:f>
      </x:c>
      <x:c r="I91" s="29" t="str">
        <x:f>IF(ISNUMBER(D91),ROUND(D91,8),"")</x:f>
      </x:c>
      <x:c r="J91" s="29" t="n">
        <x:f>IF(ISNUMBER(F91),1,0)</x:f>
        <x:v>0</x:v>
      </x:c>
      <x:c r="K91" s="29" t="n">
        <x:f>IF(COUNTA(A91:F91)=0,0,1)</x:f>
        <x:v>0</x:v>
      </x:c>
    </x:row>
    <x:row r="92" ht="36" customHeight="1">
      <x:c r="A92" s="34"/>
      <x:c r="B92" s="34"/>
      <x:c r="C92" s="35"/>
      <x:c r="D92" s="36"/>
      <x:c r="E92" s="36"/>
      <x:c r="F92" s="37"/>
      <x:c r="G92" s="38" t="n">
        <x:f>IF(K92=0,0,IF(H92="",1,-1))</x:f>
        <x:v>0</x:v>
      </x:c>
      <x:c r="H92" s="33" t="str">
        <x:f>IF(K92=0,"",IF(A92="","Podaj ID wyjścia",IF(IF(IFERROR(OR(CODE(UPPER(LEFT(A92,1)))&lt;65,CODE(UPPER(LEFT(A92,1)))&gt;90),TRUE),TRUE,OR(NOT(ISTEXT(A92)),LEN(A92)&gt;64,LEN(A92)&lt;&gt;LEN(SUBSTITUTE(A92,"*","")),LEN(A92)&lt;&gt;LEN(SUBSTITUTE(A92,"?","")),LEN(A92)&lt;&gt;LEN(SUBSTITUTE(A92,"~","")),LEN(A92)&lt;&gt;LEN(SUBSTITUTE(A92,"=","")),LEN(A92)&lt;&gt;LEN(SUBSTITUTE(A92,"&lt;","")),LEN(A92)&lt;&gt;LEN(SUBSTITUTE(A92,"&gt;","")))),"ID: tekst zaczynający się od A–Z, do 64 znaków; bez *, ?, ~, =, &lt; i &gt;. Przykład: T-001.",IF(COUNTIFS('Exits'!$A$9:$A$608,A92)&lt;&gt;1,"ID wyjścia się powtarza",IF(B92="","Podaj ID nadrzędnej transakcji",IF(IF(IFERROR(OR(CODE(UPPER(LEFT(B92,1)))&lt;65,CODE(UPPER(LEFT(B92,1)))&gt;90),TRUE),TRUE,OR(NOT(ISTEXT(B92)),LEN(B92)&gt;64,LEN(B92)&lt;&gt;LEN(SUBSTITUTE(B92,"*","")),LEN(B92)&lt;&gt;LEN(SUBSTITUTE(B92,"?","")),LEN(B92)&lt;&gt;LEN(SUBSTITUTE(B92,"~","")),LEN(B92)&lt;&gt;LEN(SUBSTITUTE(B92,"=","")),LEN(B92)&lt;&gt;LEN(SUBSTITUTE(B92,"&lt;","")),LEN(B92)&lt;&gt;LEN(SUBSTITUTE(B92,"&gt;","")))),"ID: tekst zaczynający się od A–Z, do 64 znaków; bez *, ?, ~, =, &lt; i &gt;. Przykład: T-001.",IF(COUNTIFS('Trades'!$A$9:$A$208,B92)&lt;&gt;1,"ID musi pasować do jednego wiersza Trades",IF(NOT(ISNUMBER(C92)),"Podaj prawidłowy czas zamknięcia",IF(OR(C92&lt;1,C92&gt;2958465),"Podaj prawidłowy czas zamknięcia",IF(NOT(ISNUMBER(D92)),"Podaj dodatnią zamkniętą ilość",IF(OR(D92&lt;=0,D92&gt;1000000,ROUND(D92,8)&lt;&gt;D92),"Podaj dodatnią zamkniętą ilość",IF(NOT(ISNUMBER(INDEX('Trades'!$D$9:$D$208,MATCH(B92,'Trades'!$A$9:$A$208,0)))),"Podaj prawidłowy czas otwarcia",IF(C92&lt;INDEX('Trades'!$D$9:$D$208,MATCH(B92,'Trades'!$A$9:$A$208,0)),"Wyjście poprzedza otwarcie",IF(AND(E92&lt;&gt;"",OR(NOT(ISNUMBER(E92)),E92&lt;=0)),"Podaj dodatnią cenę lub pozostaw puste",IF(AND(F92&lt;&gt;"",NOT(ISNUMBER(F92))),"P&amp;L brutto musi być liczbą lub pozostać pusty",IF(AND(ISNUMBER(F92),OR(ABS(F92)&gt;1000000000,ROUND(F92,2)&lt;&gt;F92)),"Kwoty: do 2 miejsc po przecinku; wartość bezwzględna wpisu ≤ 1 000 000 000.",""))))))))))))))))</x:f>
      </x:c>
      <x:c r="I92" s="29" t="str">
        <x:f>IF(ISNUMBER(D92),ROUND(D92,8),"")</x:f>
      </x:c>
      <x:c r="J92" s="29" t="n">
        <x:f>IF(ISNUMBER(F92),1,0)</x:f>
        <x:v>0</x:v>
      </x:c>
      <x:c r="K92" s="29" t="n">
        <x:f>IF(COUNTA(A92:F92)=0,0,1)</x:f>
        <x:v>0</x:v>
      </x:c>
    </x:row>
    <x:row r="93" ht="36" customHeight="1">
      <x:c r="A93" s="34"/>
      <x:c r="B93" s="34"/>
      <x:c r="C93" s="35"/>
      <x:c r="D93" s="36"/>
      <x:c r="E93" s="36"/>
      <x:c r="F93" s="37"/>
      <x:c r="G93" s="38" t="n">
        <x:f>IF(K93=0,0,IF(H93="",1,-1))</x:f>
        <x:v>0</x:v>
      </x:c>
      <x:c r="H93" s="33" t="str">
        <x:f>IF(K93=0,"",IF(A93="","Podaj ID wyjścia",IF(IF(IFERROR(OR(CODE(UPPER(LEFT(A93,1)))&lt;65,CODE(UPPER(LEFT(A93,1)))&gt;90),TRUE),TRUE,OR(NOT(ISTEXT(A93)),LEN(A93)&gt;64,LEN(A93)&lt;&gt;LEN(SUBSTITUTE(A93,"*","")),LEN(A93)&lt;&gt;LEN(SUBSTITUTE(A93,"?","")),LEN(A93)&lt;&gt;LEN(SUBSTITUTE(A93,"~","")),LEN(A93)&lt;&gt;LEN(SUBSTITUTE(A93,"=","")),LEN(A93)&lt;&gt;LEN(SUBSTITUTE(A93,"&lt;","")),LEN(A93)&lt;&gt;LEN(SUBSTITUTE(A93,"&gt;","")))),"ID: tekst zaczynający się od A–Z, do 64 znaków; bez *, ?, ~, =, &lt; i &gt;. Przykład: T-001.",IF(COUNTIFS('Exits'!$A$9:$A$608,A93)&lt;&gt;1,"ID wyjścia się powtarza",IF(B93="","Podaj ID nadrzędnej transakcji",IF(IF(IFERROR(OR(CODE(UPPER(LEFT(B93,1)))&lt;65,CODE(UPPER(LEFT(B93,1)))&gt;90),TRUE),TRUE,OR(NOT(ISTEXT(B93)),LEN(B93)&gt;64,LEN(B93)&lt;&gt;LEN(SUBSTITUTE(B93,"*","")),LEN(B93)&lt;&gt;LEN(SUBSTITUTE(B93,"?","")),LEN(B93)&lt;&gt;LEN(SUBSTITUTE(B93,"~","")),LEN(B93)&lt;&gt;LEN(SUBSTITUTE(B93,"=","")),LEN(B93)&lt;&gt;LEN(SUBSTITUTE(B93,"&lt;","")),LEN(B93)&lt;&gt;LEN(SUBSTITUTE(B93,"&gt;","")))),"ID: tekst zaczynający się od A–Z, do 64 znaków; bez *, ?, ~, =, &lt; i &gt;. Przykład: T-001.",IF(COUNTIFS('Trades'!$A$9:$A$208,B93)&lt;&gt;1,"ID musi pasować do jednego wiersza Trades",IF(NOT(ISNUMBER(C93)),"Podaj prawidłowy czas zamknięcia",IF(OR(C93&lt;1,C93&gt;2958465),"Podaj prawidłowy czas zamknięcia",IF(NOT(ISNUMBER(D93)),"Podaj dodatnią zamkniętą ilość",IF(OR(D93&lt;=0,D93&gt;1000000,ROUND(D93,8)&lt;&gt;D93),"Podaj dodatnią zamkniętą ilość",IF(NOT(ISNUMBER(INDEX('Trades'!$D$9:$D$208,MATCH(B93,'Trades'!$A$9:$A$208,0)))),"Podaj prawidłowy czas otwarcia",IF(C93&lt;INDEX('Trades'!$D$9:$D$208,MATCH(B93,'Trades'!$A$9:$A$208,0)),"Wyjście poprzedza otwarcie",IF(AND(E93&lt;&gt;"",OR(NOT(ISNUMBER(E93)),E93&lt;=0)),"Podaj dodatnią cenę lub pozostaw puste",IF(AND(F93&lt;&gt;"",NOT(ISNUMBER(F93))),"P&amp;L brutto musi być liczbą lub pozostać pusty",IF(AND(ISNUMBER(F93),OR(ABS(F93)&gt;1000000000,ROUND(F93,2)&lt;&gt;F93)),"Kwoty: do 2 miejsc po przecinku; wartość bezwzględna wpisu ≤ 1 000 000 000.",""))))))))))))))))</x:f>
      </x:c>
      <x:c r="I93" s="29" t="str">
        <x:f>IF(ISNUMBER(D93),ROUND(D93,8),"")</x:f>
      </x:c>
      <x:c r="J93" s="29" t="n">
        <x:f>IF(ISNUMBER(F93),1,0)</x:f>
        <x:v>0</x:v>
      </x:c>
      <x:c r="K93" s="29" t="n">
        <x:f>IF(COUNTA(A93:F93)=0,0,1)</x:f>
        <x:v>0</x:v>
      </x:c>
    </x:row>
    <x:row r="94" ht="36" customHeight="1">
      <x:c r="A94" s="34"/>
      <x:c r="B94" s="34"/>
      <x:c r="C94" s="35"/>
      <x:c r="D94" s="36"/>
      <x:c r="E94" s="36"/>
      <x:c r="F94" s="37"/>
      <x:c r="G94" s="38" t="n">
        <x:f>IF(K94=0,0,IF(H94="",1,-1))</x:f>
        <x:v>0</x:v>
      </x:c>
      <x:c r="H94" s="33" t="str">
        <x:f>IF(K94=0,"",IF(A94="","Podaj ID wyjścia",IF(IF(IFERROR(OR(CODE(UPPER(LEFT(A94,1)))&lt;65,CODE(UPPER(LEFT(A94,1)))&gt;90),TRUE),TRUE,OR(NOT(ISTEXT(A94)),LEN(A94)&gt;64,LEN(A94)&lt;&gt;LEN(SUBSTITUTE(A94,"*","")),LEN(A94)&lt;&gt;LEN(SUBSTITUTE(A94,"?","")),LEN(A94)&lt;&gt;LEN(SUBSTITUTE(A94,"~","")),LEN(A94)&lt;&gt;LEN(SUBSTITUTE(A94,"=","")),LEN(A94)&lt;&gt;LEN(SUBSTITUTE(A94,"&lt;","")),LEN(A94)&lt;&gt;LEN(SUBSTITUTE(A94,"&gt;","")))),"ID: tekst zaczynający się od A–Z, do 64 znaków; bez *, ?, ~, =, &lt; i &gt;. Przykład: T-001.",IF(COUNTIFS('Exits'!$A$9:$A$608,A94)&lt;&gt;1,"ID wyjścia się powtarza",IF(B94="","Podaj ID nadrzędnej transakcji",IF(IF(IFERROR(OR(CODE(UPPER(LEFT(B94,1)))&lt;65,CODE(UPPER(LEFT(B94,1)))&gt;90),TRUE),TRUE,OR(NOT(ISTEXT(B94)),LEN(B94)&gt;64,LEN(B94)&lt;&gt;LEN(SUBSTITUTE(B94,"*","")),LEN(B94)&lt;&gt;LEN(SUBSTITUTE(B94,"?","")),LEN(B94)&lt;&gt;LEN(SUBSTITUTE(B94,"~","")),LEN(B94)&lt;&gt;LEN(SUBSTITUTE(B94,"=","")),LEN(B94)&lt;&gt;LEN(SUBSTITUTE(B94,"&lt;","")),LEN(B94)&lt;&gt;LEN(SUBSTITUTE(B94,"&gt;","")))),"ID: tekst zaczynający się od A–Z, do 64 znaków; bez *, ?, ~, =, &lt; i &gt;. Przykład: T-001.",IF(COUNTIFS('Trades'!$A$9:$A$208,B94)&lt;&gt;1,"ID musi pasować do jednego wiersza Trades",IF(NOT(ISNUMBER(C94)),"Podaj prawidłowy czas zamknięcia",IF(OR(C94&lt;1,C94&gt;2958465),"Podaj prawidłowy czas zamknięcia",IF(NOT(ISNUMBER(D94)),"Podaj dodatnią zamkniętą ilość",IF(OR(D94&lt;=0,D94&gt;1000000,ROUND(D94,8)&lt;&gt;D94),"Podaj dodatnią zamkniętą ilość",IF(NOT(ISNUMBER(INDEX('Trades'!$D$9:$D$208,MATCH(B94,'Trades'!$A$9:$A$208,0)))),"Podaj prawidłowy czas otwarcia",IF(C94&lt;INDEX('Trades'!$D$9:$D$208,MATCH(B94,'Trades'!$A$9:$A$208,0)),"Wyjście poprzedza otwarcie",IF(AND(E94&lt;&gt;"",OR(NOT(ISNUMBER(E94)),E94&lt;=0)),"Podaj dodatnią cenę lub pozostaw puste",IF(AND(F94&lt;&gt;"",NOT(ISNUMBER(F94))),"P&amp;L brutto musi być liczbą lub pozostać pusty",IF(AND(ISNUMBER(F94),OR(ABS(F94)&gt;1000000000,ROUND(F94,2)&lt;&gt;F94)),"Kwoty: do 2 miejsc po przecinku; wartość bezwzględna wpisu ≤ 1 000 000 000.",""))))))))))))))))</x:f>
      </x:c>
      <x:c r="I94" s="29" t="str">
        <x:f>IF(ISNUMBER(D94),ROUND(D94,8),"")</x:f>
      </x:c>
      <x:c r="J94" s="29" t="n">
        <x:f>IF(ISNUMBER(F94),1,0)</x:f>
        <x:v>0</x:v>
      </x:c>
      <x:c r="K94" s="29" t="n">
        <x:f>IF(COUNTA(A94:F94)=0,0,1)</x:f>
        <x:v>0</x:v>
      </x:c>
    </x:row>
    <x:row r="95" ht="36" customHeight="1">
      <x:c r="A95" s="34"/>
      <x:c r="B95" s="34"/>
      <x:c r="C95" s="35"/>
      <x:c r="D95" s="36"/>
      <x:c r="E95" s="36"/>
      <x:c r="F95" s="37"/>
      <x:c r="G95" s="38" t="n">
        <x:f>IF(K95=0,0,IF(H95="",1,-1))</x:f>
        <x:v>0</x:v>
      </x:c>
      <x:c r="H95" s="33" t="str">
        <x:f>IF(K95=0,"",IF(A95="","Podaj ID wyjścia",IF(IF(IFERROR(OR(CODE(UPPER(LEFT(A95,1)))&lt;65,CODE(UPPER(LEFT(A95,1)))&gt;90),TRUE),TRUE,OR(NOT(ISTEXT(A95)),LEN(A95)&gt;64,LEN(A95)&lt;&gt;LEN(SUBSTITUTE(A95,"*","")),LEN(A95)&lt;&gt;LEN(SUBSTITUTE(A95,"?","")),LEN(A95)&lt;&gt;LEN(SUBSTITUTE(A95,"~","")),LEN(A95)&lt;&gt;LEN(SUBSTITUTE(A95,"=","")),LEN(A95)&lt;&gt;LEN(SUBSTITUTE(A95,"&lt;","")),LEN(A95)&lt;&gt;LEN(SUBSTITUTE(A95,"&gt;","")))),"ID: tekst zaczynający się od A–Z, do 64 znaków; bez *, ?, ~, =, &lt; i &gt;. Przykład: T-001.",IF(COUNTIFS('Exits'!$A$9:$A$608,A95)&lt;&gt;1,"ID wyjścia się powtarza",IF(B95="","Podaj ID nadrzędnej transakcji",IF(IF(IFERROR(OR(CODE(UPPER(LEFT(B95,1)))&lt;65,CODE(UPPER(LEFT(B95,1)))&gt;90),TRUE),TRUE,OR(NOT(ISTEXT(B95)),LEN(B95)&gt;64,LEN(B95)&lt;&gt;LEN(SUBSTITUTE(B95,"*","")),LEN(B95)&lt;&gt;LEN(SUBSTITUTE(B95,"?","")),LEN(B95)&lt;&gt;LEN(SUBSTITUTE(B95,"~","")),LEN(B95)&lt;&gt;LEN(SUBSTITUTE(B95,"=","")),LEN(B95)&lt;&gt;LEN(SUBSTITUTE(B95,"&lt;","")),LEN(B95)&lt;&gt;LEN(SUBSTITUTE(B95,"&gt;","")))),"ID: tekst zaczynający się od A–Z, do 64 znaków; bez *, ?, ~, =, &lt; i &gt;. Przykład: T-001.",IF(COUNTIFS('Trades'!$A$9:$A$208,B95)&lt;&gt;1,"ID musi pasować do jednego wiersza Trades",IF(NOT(ISNUMBER(C95)),"Podaj prawidłowy czas zamknięcia",IF(OR(C95&lt;1,C95&gt;2958465),"Podaj prawidłowy czas zamknięcia",IF(NOT(ISNUMBER(D95)),"Podaj dodatnią zamkniętą ilość",IF(OR(D95&lt;=0,D95&gt;1000000,ROUND(D95,8)&lt;&gt;D95),"Podaj dodatnią zamkniętą ilość",IF(NOT(ISNUMBER(INDEX('Trades'!$D$9:$D$208,MATCH(B95,'Trades'!$A$9:$A$208,0)))),"Podaj prawidłowy czas otwarcia",IF(C95&lt;INDEX('Trades'!$D$9:$D$208,MATCH(B95,'Trades'!$A$9:$A$208,0)),"Wyjście poprzedza otwarcie",IF(AND(E95&lt;&gt;"",OR(NOT(ISNUMBER(E95)),E95&lt;=0)),"Podaj dodatnią cenę lub pozostaw puste",IF(AND(F95&lt;&gt;"",NOT(ISNUMBER(F95))),"P&amp;L brutto musi być liczbą lub pozostać pusty",IF(AND(ISNUMBER(F95),OR(ABS(F95)&gt;1000000000,ROUND(F95,2)&lt;&gt;F95)),"Kwoty: do 2 miejsc po przecinku; wartość bezwzględna wpisu ≤ 1 000 000 000.",""))))))))))))))))</x:f>
      </x:c>
      <x:c r="I95" s="29" t="str">
        <x:f>IF(ISNUMBER(D95),ROUND(D95,8),"")</x:f>
      </x:c>
      <x:c r="J95" s="29" t="n">
        <x:f>IF(ISNUMBER(F95),1,0)</x:f>
        <x:v>0</x:v>
      </x:c>
      <x:c r="K95" s="29" t="n">
        <x:f>IF(COUNTA(A95:F95)=0,0,1)</x:f>
        <x:v>0</x:v>
      </x:c>
    </x:row>
    <x:row r="96" ht="36" customHeight="1">
      <x:c r="A96" s="34"/>
      <x:c r="B96" s="34"/>
      <x:c r="C96" s="35"/>
      <x:c r="D96" s="36"/>
      <x:c r="E96" s="36"/>
      <x:c r="F96" s="37"/>
      <x:c r="G96" s="38" t="n">
        <x:f>IF(K96=0,0,IF(H96="",1,-1))</x:f>
        <x:v>0</x:v>
      </x:c>
      <x:c r="H96" s="33" t="str">
        <x:f>IF(K96=0,"",IF(A96="","Podaj ID wyjścia",IF(IF(IFERROR(OR(CODE(UPPER(LEFT(A96,1)))&lt;65,CODE(UPPER(LEFT(A96,1)))&gt;90),TRUE),TRUE,OR(NOT(ISTEXT(A96)),LEN(A96)&gt;64,LEN(A96)&lt;&gt;LEN(SUBSTITUTE(A96,"*","")),LEN(A96)&lt;&gt;LEN(SUBSTITUTE(A96,"?","")),LEN(A96)&lt;&gt;LEN(SUBSTITUTE(A96,"~","")),LEN(A96)&lt;&gt;LEN(SUBSTITUTE(A96,"=","")),LEN(A96)&lt;&gt;LEN(SUBSTITUTE(A96,"&lt;","")),LEN(A96)&lt;&gt;LEN(SUBSTITUTE(A96,"&gt;","")))),"ID: tekst zaczynający się od A–Z, do 64 znaków; bez *, ?, ~, =, &lt; i &gt;. Przykład: T-001.",IF(COUNTIFS('Exits'!$A$9:$A$608,A96)&lt;&gt;1,"ID wyjścia się powtarza",IF(B96="","Podaj ID nadrzędnej transakcji",IF(IF(IFERROR(OR(CODE(UPPER(LEFT(B96,1)))&lt;65,CODE(UPPER(LEFT(B96,1)))&gt;90),TRUE),TRUE,OR(NOT(ISTEXT(B96)),LEN(B96)&gt;64,LEN(B96)&lt;&gt;LEN(SUBSTITUTE(B96,"*","")),LEN(B96)&lt;&gt;LEN(SUBSTITUTE(B96,"?","")),LEN(B96)&lt;&gt;LEN(SUBSTITUTE(B96,"~","")),LEN(B96)&lt;&gt;LEN(SUBSTITUTE(B96,"=","")),LEN(B96)&lt;&gt;LEN(SUBSTITUTE(B96,"&lt;","")),LEN(B96)&lt;&gt;LEN(SUBSTITUTE(B96,"&gt;","")))),"ID: tekst zaczynający się od A–Z, do 64 znaków; bez *, ?, ~, =, &lt; i &gt;. Przykład: T-001.",IF(COUNTIFS('Trades'!$A$9:$A$208,B96)&lt;&gt;1,"ID musi pasować do jednego wiersza Trades",IF(NOT(ISNUMBER(C96)),"Podaj prawidłowy czas zamknięcia",IF(OR(C96&lt;1,C96&gt;2958465),"Podaj prawidłowy czas zamknięcia",IF(NOT(ISNUMBER(D96)),"Podaj dodatnią zamkniętą ilość",IF(OR(D96&lt;=0,D96&gt;1000000,ROUND(D96,8)&lt;&gt;D96),"Podaj dodatnią zamkniętą ilość",IF(NOT(ISNUMBER(INDEX('Trades'!$D$9:$D$208,MATCH(B96,'Trades'!$A$9:$A$208,0)))),"Podaj prawidłowy czas otwarcia",IF(C96&lt;INDEX('Trades'!$D$9:$D$208,MATCH(B96,'Trades'!$A$9:$A$208,0)),"Wyjście poprzedza otwarcie",IF(AND(E96&lt;&gt;"",OR(NOT(ISNUMBER(E96)),E96&lt;=0)),"Podaj dodatnią cenę lub pozostaw puste",IF(AND(F96&lt;&gt;"",NOT(ISNUMBER(F96))),"P&amp;L brutto musi być liczbą lub pozostać pusty",IF(AND(ISNUMBER(F96),OR(ABS(F96)&gt;1000000000,ROUND(F96,2)&lt;&gt;F96)),"Kwoty: do 2 miejsc po przecinku; wartość bezwzględna wpisu ≤ 1 000 000 000.",""))))))))))))))))</x:f>
      </x:c>
      <x:c r="I96" s="29" t="str">
        <x:f>IF(ISNUMBER(D96),ROUND(D96,8),"")</x:f>
      </x:c>
      <x:c r="J96" s="29" t="n">
        <x:f>IF(ISNUMBER(F96),1,0)</x:f>
        <x:v>0</x:v>
      </x:c>
      <x:c r="K96" s="29" t="n">
        <x:f>IF(COUNTA(A96:F96)=0,0,1)</x:f>
        <x:v>0</x:v>
      </x:c>
    </x:row>
    <x:row r="97" ht="36" customHeight="1">
      <x:c r="A97" s="34"/>
      <x:c r="B97" s="34"/>
      <x:c r="C97" s="35"/>
      <x:c r="D97" s="36"/>
      <x:c r="E97" s="36"/>
      <x:c r="F97" s="37"/>
      <x:c r="G97" s="38" t="n">
        <x:f>IF(K97=0,0,IF(H97="",1,-1))</x:f>
        <x:v>0</x:v>
      </x:c>
      <x:c r="H97" s="33" t="str">
        <x:f>IF(K97=0,"",IF(A97="","Podaj ID wyjścia",IF(IF(IFERROR(OR(CODE(UPPER(LEFT(A97,1)))&lt;65,CODE(UPPER(LEFT(A97,1)))&gt;90),TRUE),TRUE,OR(NOT(ISTEXT(A97)),LEN(A97)&gt;64,LEN(A97)&lt;&gt;LEN(SUBSTITUTE(A97,"*","")),LEN(A97)&lt;&gt;LEN(SUBSTITUTE(A97,"?","")),LEN(A97)&lt;&gt;LEN(SUBSTITUTE(A97,"~","")),LEN(A97)&lt;&gt;LEN(SUBSTITUTE(A97,"=","")),LEN(A97)&lt;&gt;LEN(SUBSTITUTE(A97,"&lt;","")),LEN(A97)&lt;&gt;LEN(SUBSTITUTE(A97,"&gt;","")))),"ID: tekst zaczynający się od A–Z, do 64 znaków; bez *, ?, ~, =, &lt; i &gt;. Przykład: T-001.",IF(COUNTIFS('Exits'!$A$9:$A$608,A97)&lt;&gt;1,"ID wyjścia się powtarza",IF(B97="","Podaj ID nadrzędnej transakcji",IF(IF(IFERROR(OR(CODE(UPPER(LEFT(B97,1)))&lt;65,CODE(UPPER(LEFT(B97,1)))&gt;90),TRUE),TRUE,OR(NOT(ISTEXT(B97)),LEN(B97)&gt;64,LEN(B97)&lt;&gt;LEN(SUBSTITUTE(B97,"*","")),LEN(B97)&lt;&gt;LEN(SUBSTITUTE(B97,"?","")),LEN(B97)&lt;&gt;LEN(SUBSTITUTE(B97,"~","")),LEN(B97)&lt;&gt;LEN(SUBSTITUTE(B97,"=","")),LEN(B97)&lt;&gt;LEN(SUBSTITUTE(B97,"&lt;","")),LEN(B97)&lt;&gt;LEN(SUBSTITUTE(B97,"&gt;","")))),"ID: tekst zaczynający się od A–Z, do 64 znaków; bez *, ?, ~, =, &lt; i &gt;. Przykład: T-001.",IF(COUNTIFS('Trades'!$A$9:$A$208,B97)&lt;&gt;1,"ID musi pasować do jednego wiersza Trades",IF(NOT(ISNUMBER(C97)),"Podaj prawidłowy czas zamknięcia",IF(OR(C97&lt;1,C97&gt;2958465),"Podaj prawidłowy czas zamknięcia",IF(NOT(ISNUMBER(D97)),"Podaj dodatnią zamkniętą ilość",IF(OR(D97&lt;=0,D97&gt;1000000,ROUND(D97,8)&lt;&gt;D97),"Podaj dodatnią zamkniętą ilość",IF(NOT(ISNUMBER(INDEX('Trades'!$D$9:$D$208,MATCH(B97,'Trades'!$A$9:$A$208,0)))),"Podaj prawidłowy czas otwarcia",IF(C97&lt;INDEX('Trades'!$D$9:$D$208,MATCH(B97,'Trades'!$A$9:$A$208,0)),"Wyjście poprzedza otwarcie",IF(AND(E97&lt;&gt;"",OR(NOT(ISNUMBER(E97)),E97&lt;=0)),"Podaj dodatnią cenę lub pozostaw puste",IF(AND(F97&lt;&gt;"",NOT(ISNUMBER(F97))),"P&amp;L brutto musi być liczbą lub pozostać pusty",IF(AND(ISNUMBER(F97),OR(ABS(F97)&gt;1000000000,ROUND(F97,2)&lt;&gt;F97)),"Kwoty: do 2 miejsc po przecinku; wartość bezwzględna wpisu ≤ 1 000 000 000.",""))))))))))))))))</x:f>
      </x:c>
      <x:c r="I97" s="29" t="str">
        <x:f>IF(ISNUMBER(D97),ROUND(D97,8),"")</x:f>
      </x:c>
      <x:c r="J97" s="29" t="n">
        <x:f>IF(ISNUMBER(F97),1,0)</x:f>
        <x:v>0</x:v>
      </x:c>
      <x:c r="K97" s="29" t="n">
        <x:f>IF(COUNTA(A97:F97)=0,0,1)</x:f>
        <x:v>0</x:v>
      </x:c>
    </x:row>
    <x:row r="98" ht="36" customHeight="1">
      <x:c r="A98" s="34"/>
      <x:c r="B98" s="34"/>
      <x:c r="C98" s="35"/>
      <x:c r="D98" s="36"/>
      <x:c r="E98" s="36"/>
      <x:c r="F98" s="37"/>
      <x:c r="G98" s="38" t="n">
        <x:f>IF(K98=0,0,IF(H98="",1,-1))</x:f>
        <x:v>0</x:v>
      </x:c>
      <x:c r="H98" s="33" t="str">
        <x:f>IF(K98=0,"",IF(A98="","Podaj ID wyjścia",IF(IF(IFERROR(OR(CODE(UPPER(LEFT(A98,1)))&lt;65,CODE(UPPER(LEFT(A98,1)))&gt;90),TRUE),TRUE,OR(NOT(ISTEXT(A98)),LEN(A98)&gt;64,LEN(A98)&lt;&gt;LEN(SUBSTITUTE(A98,"*","")),LEN(A98)&lt;&gt;LEN(SUBSTITUTE(A98,"?","")),LEN(A98)&lt;&gt;LEN(SUBSTITUTE(A98,"~","")),LEN(A98)&lt;&gt;LEN(SUBSTITUTE(A98,"=","")),LEN(A98)&lt;&gt;LEN(SUBSTITUTE(A98,"&lt;","")),LEN(A98)&lt;&gt;LEN(SUBSTITUTE(A98,"&gt;","")))),"ID: tekst zaczynający się od A–Z, do 64 znaków; bez *, ?, ~, =, &lt; i &gt;. Przykład: T-001.",IF(COUNTIFS('Exits'!$A$9:$A$608,A98)&lt;&gt;1,"ID wyjścia się powtarza",IF(B98="","Podaj ID nadrzędnej transakcji",IF(IF(IFERROR(OR(CODE(UPPER(LEFT(B98,1)))&lt;65,CODE(UPPER(LEFT(B98,1)))&gt;90),TRUE),TRUE,OR(NOT(ISTEXT(B98)),LEN(B98)&gt;64,LEN(B98)&lt;&gt;LEN(SUBSTITUTE(B98,"*","")),LEN(B98)&lt;&gt;LEN(SUBSTITUTE(B98,"?","")),LEN(B98)&lt;&gt;LEN(SUBSTITUTE(B98,"~","")),LEN(B98)&lt;&gt;LEN(SUBSTITUTE(B98,"=","")),LEN(B98)&lt;&gt;LEN(SUBSTITUTE(B98,"&lt;","")),LEN(B98)&lt;&gt;LEN(SUBSTITUTE(B98,"&gt;","")))),"ID: tekst zaczynający się od A–Z, do 64 znaków; bez *, ?, ~, =, &lt; i &gt;. Przykład: T-001.",IF(COUNTIFS('Trades'!$A$9:$A$208,B98)&lt;&gt;1,"ID musi pasować do jednego wiersza Trades",IF(NOT(ISNUMBER(C98)),"Podaj prawidłowy czas zamknięcia",IF(OR(C98&lt;1,C98&gt;2958465),"Podaj prawidłowy czas zamknięcia",IF(NOT(ISNUMBER(D98)),"Podaj dodatnią zamkniętą ilość",IF(OR(D98&lt;=0,D98&gt;1000000,ROUND(D98,8)&lt;&gt;D98),"Podaj dodatnią zamkniętą ilość",IF(NOT(ISNUMBER(INDEX('Trades'!$D$9:$D$208,MATCH(B98,'Trades'!$A$9:$A$208,0)))),"Podaj prawidłowy czas otwarcia",IF(C98&lt;INDEX('Trades'!$D$9:$D$208,MATCH(B98,'Trades'!$A$9:$A$208,0)),"Wyjście poprzedza otwarcie",IF(AND(E98&lt;&gt;"",OR(NOT(ISNUMBER(E98)),E98&lt;=0)),"Podaj dodatnią cenę lub pozostaw puste",IF(AND(F98&lt;&gt;"",NOT(ISNUMBER(F98))),"P&amp;L brutto musi być liczbą lub pozostać pusty",IF(AND(ISNUMBER(F98),OR(ABS(F98)&gt;1000000000,ROUND(F98,2)&lt;&gt;F98)),"Kwoty: do 2 miejsc po przecinku; wartość bezwzględna wpisu ≤ 1 000 000 000.",""))))))))))))))))</x:f>
      </x:c>
      <x:c r="I98" s="29" t="str">
        <x:f>IF(ISNUMBER(D98),ROUND(D98,8),"")</x:f>
      </x:c>
      <x:c r="J98" s="29" t="n">
        <x:f>IF(ISNUMBER(F98),1,0)</x:f>
        <x:v>0</x:v>
      </x:c>
      <x:c r="K98" s="29" t="n">
        <x:f>IF(COUNTA(A98:F98)=0,0,1)</x:f>
        <x:v>0</x:v>
      </x:c>
    </x:row>
    <x:row r="99" ht="36" customHeight="1">
      <x:c r="A99" s="34"/>
      <x:c r="B99" s="34"/>
      <x:c r="C99" s="35"/>
      <x:c r="D99" s="36"/>
      <x:c r="E99" s="36"/>
      <x:c r="F99" s="37"/>
      <x:c r="G99" s="38" t="n">
        <x:f>IF(K99=0,0,IF(H99="",1,-1))</x:f>
        <x:v>0</x:v>
      </x:c>
      <x:c r="H99" s="33" t="str">
        <x:f>IF(K99=0,"",IF(A99="","Podaj ID wyjścia",IF(IF(IFERROR(OR(CODE(UPPER(LEFT(A99,1)))&lt;65,CODE(UPPER(LEFT(A99,1)))&gt;90),TRUE),TRUE,OR(NOT(ISTEXT(A99)),LEN(A99)&gt;64,LEN(A99)&lt;&gt;LEN(SUBSTITUTE(A99,"*","")),LEN(A99)&lt;&gt;LEN(SUBSTITUTE(A99,"?","")),LEN(A99)&lt;&gt;LEN(SUBSTITUTE(A99,"~","")),LEN(A99)&lt;&gt;LEN(SUBSTITUTE(A99,"=","")),LEN(A99)&lt;&gt;LEN(SUBSTITUTE(A99,"&lt;","")),LEN(A99)&lt;&gt;LEN(SUBSTITUTE(A99,"&gt;","")))),"ID: tekst zaczynający się od A–Z, do 64 znaków; bez *, ?, ~, =, &lt; i &gt;. Przykład: T-001.",IF(COUNTIFS('Exits'!$A$9:$A$608,A99)&lt;&gt;1,"ID wyjścia się powtarza",IF(B99="","Podaj ID nadrzędnej transakcji",IF(IF(IFERROR(OR(CODE(UPPER(LEFT(B99,1)))&lt;65,CODE(UPPER(LEFT(B99,1)))&gt;90),TRUE),TRUE,OR(NOT(ISTEXT(B99)),LEN(B99)&gt;64,LEN(B99)&lt;&gt;LEN(SUBSTITUTE(B99,"*","")),LEN(B99)&lt;&gt;LEN(SUBSTITUTE(B99,"?","")),LEN(B99)&lt;&gt;LEN(SUBSTITUTE(B99,"~","")),LEN(B99)&lt;&gt;LEN(SUBSTITUTE(B99,"=","")),LEN(B99)&lt;&gt;LEN(SUBSTITUTE(B99,"&lt;","")),LEN(B99)&lt;&gt;LEN(SUBSTITUTE(B99,"&gt;","")))),"ID: tekst zaczynający się od A–Z, do 64 znaków; bez *, ?, ~, =, &lt; i &gt;. Przykład: T-001.",IF(COUNTIFS('Trades'!$A$9:$A$208,B99)&lt;&gt;1,"ID musi pasować do jednego wiersza Trades",IF(NOT(ISNUMBER(C99)),"Podaj prawidłowy czas zamknięcia",IF(OR(C99&lt;1,C99&gt;2958465),"Podaj prawidłowy czas zamknięcia",IF(NOT(ISNUMBER(D99)),"Podaj dodatnią zamkniętą ilość",IF(OR(D99&lt;=0,D99&gt;1000000,ROUND(D99,8)&lt;&gt;D99),"Podaj dodatnią zamkniętą ilość",IF(NOT(ISNUMBER(INDEX('Trades'!$D$9:$D$208,MATCH(B99,'Trades'!$A$9:$A$208,0)))),"Podaj prawidłowy czas otwarcia",IF(C99&lt;INDEX('Trades'!$D$9:$D$208,MATCH(B99,'Trades'!$A$9:$A$208,0)),"Wyjście poprzedza otwarcie",IF(AND(E99&lt;&gt;"",OR(NOT(ISNUMBER(E99)),E99&lt;=0)),"Podaj dodatnią cenę lub pozostaw puste",IF(AND(F99&lt;&gt;"",NOT(ISNUMBER(F99))),"P&amp;L brutto musi być liczbą lub pozostać pusty",IF(AND(ISNUMBER(F99),OR(ABS(F99)&gt;1000000000,ROUND(F99,2)&lt;&gt;F99)),"Kwoty: do 2 miejsc po przecinku; wartość bezwzględna wpisu ≤ 1 000 000 000.",""))))))))))))))))</x:f>
      </x:c>
      <x:c r="I99" s="29" t="str">
        <x:f>IF(ISNUMBER(D99),ROUND(D99,8),"")</x:f>
      </x:c>
      <x:c r="J99" s="29" t="n">
        <x:f>IF(ISNUMBER(F99),1,0)</x:f>
        <x:v>0</x:v>
      </x:c>
      <x:c r="K99" s="29" t="n">
        <x:f>IF(COUNTA(A99:F99)=0,0,1)</x:f>
        <x:v>0</x:v>
      </x:c>
    </x:row>
    <x:row r="100" ht="36" customHeight="1">
      <x:c r="A100" s="34"/>
      <x:c r="B100" s="34"/>
      <x:c r="C100" s="35"/>
      <x:c r="D100" s="36"/>
      <x:c r="E100" s="36"/>
      <x:c r="F100" s="37"/>
      <x:c r="G100" s="38" t="n">
        <x:f>IF(K100=0,0,IF(H100="",1,-1))</x:f>
        <x:v>0</x:v>
      </x:c>
      <x:c r="H100" s="33" t="str">
        <x:f>IF(K100=0,"",IF(A100="","Podaj ID wyjścia",IF(IF(IFERROR(OR(CODE(UPPER(LEFT(A100,1)))&lt;65,CODE(UPPER(LEFT(A100,1)))&gt;90),TRUE),TRUE,OR(NOT(ISTEXT(A100)),LEN(A100)&gt;64,LEN(A100)&lt;&gt;LEN(SUBSTITUTE(A100,"*","")),LEN(A100)&lt;&gt;LEN(SUBSTITUTE(A100,"?","")),LEN(A100)&lt;&gt;LEN(SUBSTITUTE(A100,"~","")),LEN(A100)&lt;&gt;LEN(SUBSTITUTE(A100,"=","")),LEN(A100)&lt;&gt;LEN(SUBSTITUTE(A100,"&lt;","")),LEN(A100)&lt;&gt;LEN(SUBSTITUTE(A100,"&gt;","")))),"ID: tekst zaczynający się od A–Z, do 64 znaków; bez *, ?, ~, =, &lt; i &gt;. Przykład: T-001.",IF(COUNTIFS('Exits'!$A$9:$A$608,A100)&lt;&gt;1,"ID wyjścia się powtarza",IF(B100="","Podaj ID nadrzędnej transakcji",IF(IF(IFERROR(OR(CODE(UPPER(LEFT(B100,1)))&lt;65,CODE(UPPER(LEFT(B100,1)))&gt;90),TRUE),TRUE,OR(NOT(ISTEXT(B100)),LEN(B100)&gt;64,LEN(B100)&lt;&gt;LEN(SUBSTITUTE(B100,"*","")),LEN(B100)&lt;&gt;LEN(SUBSTITUTE(B100,"?","")),LEN(B100)&lt;&gt;LEN(SUBSTITUTE(B100,"~","")),LEN(B100)&lt;&gt;LEN(SUBSTITUTE(B100,"=","")),LEN(B100)&lt;&gt;LEN(SUBSTITUTE(B100,"&lt;","")),LEN(B100)&lt;&gt;LEN(SUBSTITUTE(B100,"&gt;","")))),"ID: tekst zaczynający się od A–Z, do 64 znaków; bez *, ?, ~, =, &lt; i &gt;. Przykład: T-001.",IF(COUNTIFS('Trades'!$A$9:$A$208,B100)&lt;&gt;1,"ID musi pasować do jednego wiersza Trades",IF(NOT(ISNUMBER(C100)),"Podaj prawidłowy czas zamknięcia",IF(OR(C100&lt;1,C100&gt;2958465),"Podaj prawidłowy czas zamknięcia",IF(NOT(ISNUMBER(D100)),"Podaj dodatnią zamkniętą ilość",IF(OR(D100&lt;=0,D100&gt;1000000,ROUND(D100,8)&lt;&gt;D100),"Podaj dodatnią zamkniętą ilość",IF(NOT(ISNUMBER(INDEX('Trades'!$D$9:$D$208,MATCH(B100,'Trades'!$A$9:$A$208,0)))),"Podaj prawidłowy czas otwarcia",IF(C100&lt;INDEX('Trades'!$D$9:$D$208,MATCH(B100,'Trades'!$A$9:$A$208,0)),"Wyjście poprzedza otwarcie",IF(AND(E100&lt;&gt;"",OR(NOT(ISNUMBER(E100)),E100&lt;=0)),"Podaj dodatnią cenę lub pozostaw puste",IF(AND(F100&lt;&gt;"",NOT(ISNUMBER(F100))),"P&amp;L brutto musi być liczbą lub pozostać pusty",IF(AND(ISNUMBER(F100),OR(ABS(F100)&gt;1000000000,ROUND(F100,2)&lt;&gt;F100)),"Kwoty: do 2 miejsc po przecinku; wartość bezwzględna wpisu ≤ 1 000 000 000.",""))))))))))))))))</x:f>
      </x:c>
      <x:c r="I100" s="29" t="str">
        <x:f>IF(ISNUMBER(D100),ROUND(D100,8),"")</x:f>
      </x:c>
      <x:c r="J100" s="29" t="n">
        <x:f>IF(ISNUMBER(F100),1,0)</x:f>
        <x:v>0</x:v>
      </x:c>
      <x:c r="K100" s="29" t="n">
        <x:f>IF(COUNTA(A100:F100)=0,0,1)</x:f>
        <x:v>0</x:v>
      </x:c>
    </x:row>
    <x:row r="101" ht="36" customHeight="1">
      <x:c r="A101" s="34"/>
      <x:c r="B101" s="34"/>
      <x:c r="C101" s="35"/>
      <x:c r="D101" s="36"/>
      <x:c r="E101" s="36"/>
      <x:c r="F101" s="37"/>
      <x:c r="G101" s="38" t="n">
        <x:f>IF(K101=0,0,IF(H101="",1,-1))</x:f>
        <x:v>0</x:v>
      </x:c>
      <x:c r="H101" s="33" t="str">
        <x:f>IF(K101=0,"",IF(A101="","Podaj ID wyjścia",IF(IF(IFERROR(OR(CODE(UPPER(LEFT(A101,1)))&lt;65,CODE(UPPER(LEFT(A101,1)))&gt;90),TRUE),TRUE,OR(NOT(ISTEXT(A101)),LEN(A101)&gt;64,LEN(A101)&lt;&gt;LEN(SUBSTITUTE(A101,"*","")),LEN(A101)&lt;&gt;LEN(SUBSTITUTE(A101,"?","")),LEN(A101)&lt;&gt;LEN(SUBSTITUTE(A101,"~","")),LEN(A101)&lt;&gt;LEN(SUBSTITUTE(A101,"=","")),LEN(A101)&lt;&gt;LEN(SUBSTITUTE(A101,"&lt;","")),LEN(A101)&lt;&gt;LEN(SUBSTITUTE(A101,"&gt;","")))),"ID: tekst zaczynający się od A–Z, do 64 znaków; bez *, ?, ~, =, &lt; i &gt;. Przykład: T-001.",IF(COUNTIFS('Exits'!$A$9:$A$608,A101)&lt;&gt;1,"ID wyjścia się powtarza",IF(B101="","Podaj ID nadrzędnej transakcji",IF(IF(IFERROR(OR(CODE(UPPER(LEFT(B101,1)))&lt;65,CODE(UPPER(LEFT(B101,1)))&gt;90),TRUE),TRUE,OR(NOT(ISTEXT(B101)),LEN(B101)&gt;64,LEN(B101)&lt;&gt;LEN(SUBSTITUTE(B101,"*","")),LEN(B101)&lt;&gt;LEN(SUBSTITUTE(B101,"?","")),LEN(B101)&lt;&gt;LEN(SUBSTITUTE(B101,"~","")),LEN(B101)&lt;&gt;LEN(SUBSTITUTE(B101,"=","")),LEN(B101)&lt;&gt;LEN(SUBSTITUTE(B101,"&lt;","")),LEN(B101)&lt;&gt;LEN(SUBSTITUTE(B101,"&gt;","")))),"ID: tekst zaczynający się od A–Z, do 64 znaków; bez *, ?, ~, =, &lt; i &gt;. Przykład: T-001.",IF(COUNTIFS('Trades'!$A$9:$A$208,B101)&lt;&gt;1,"ID musi pasować do jednego wiersza Trades",IF(NOT(ISNUMBER(C101)),"Podaj prawidłowy czas zamknięcia",IF(OR(C101&lt;1,C101&gt;2958465),"Podaj prawidłowy czas zamknięcia",IF(NOT(ISNUMBER(D101)),"Podaj dodatnią zamkniętą ilość",IF(OR(D101&lt;=0,D101&gt;1000000,ROUND(D101,8)&lt;&gt;D101),"Podaj dodatnią zamkniętą ilość",IF(NOT(ISNUMBER(INDEX('Trades'!$D$9:$D$208,MATCH(B101,'Trades'!$A$9:$A$208,0)))),"Podaj prawidłowy czas otwarcia",IF(C101&lt;INDEX('Trades'!$D$9:$D$208,MATCH(B101,'Trades'!$A$9:$A$208,0)),"Wyjście poprzedza otwarcie",IF(AND(E101&lt;&gt;"",OR(NOT(ISNUMBER(E101)),E101&lt;=0)),"Podaj dodatnią cenę lub pozostaw puste",IF(AND(F101&lt;&gt;"",NOT(ISNUMBER(F101))),"P&amp;L brutto musi być liczbą lub pozostać pusty",IF(AND(ISNUMBER(F101),OR(ABS(F101)&gt;1000000000,ROUND(F101,2)&lt;&gt;F101)),"Kwoty: do 2 miejsc po przecinku; wartość bezwzględna wpisu ≤ 1 000 000 000.",""))))))))))))))))</x:f>
      </x:c>
      <x:c r="I101" s="29" t="str">
        <x:f>IF(ISNUMBER(D101),ROUND(D101,8),"")</x:f>
      </x:c>
      <x:c r="J101" s="29" t="n">
        <x:f>IF(ISNUMBER(F101),1,0)</x:f>
        <x:v>0</x:v>
      </x:c>
      <x:c r="K101" s="29" t="n">
        <x:f>IF(COUNTA(A101:F101)=0,0,1)</x:f>
        <x:v>0</x:v>
      </x:c>
    </x:row>
    <x:row r="102" ht="36" customHeight="1">
      <x:c r="A102" s="34"/>
      <x:c r="B102" s="34"/>
      <x:c r="C102" s="35"/>
      <x:c r="D102" s="36"/>
      <x:c r="E102" s="36"/>
      <x:c r="F102" s="37"/>
      <x:c r="G102" s="38" t="n">
        <x:f>IF(K102=0,0,IF(H102="",1,-1))</x:f>
        <x:v>0</x:v>
      </x:c>
      <x:c r="H102" s="33" t="str">
        <x:f>IF(K102=0,"",IF(A102="","Podaj ID wyjścia",IF(IF(IFERROR(OR(CODE(UPPER(LEFT(A102,1)))&lt;65,CODE(UPPER(LEFT(A102,1)))&gt;90),TRUE),TRUE,OR(NOT(ISTEXT(A102)),LEN(A102)&gt;64,LEN(A102)&lt;&gt;LEN(SUBSTITUTE(A102,"*","")),LEN(A102)&lt;&gt;LEN(SUBSTITUTE(A102,"?","")),LEN(A102)&lt;&gt;LEN(SUBSTITUTE(A102,"~","")),LEN(A102)&lt;&gt;LEN(SUBSTITUTE(A102,"=","")),LEN(A102)&lt;&gt;LEN(SUBSTITUTE(A102,"&lt;","")),LEN(A102)&lt;&gt;LEN(SUBSTITUTE(A102,"&gt;","")))),"ID: tekst zaczynający się od A–Z, do 64 znaków; bez *, ?, ~, =, &lt; i &gt;. Przykład: T-001.",IF(COUNTIFS('Exits'!$A$9:$A$608,A102)&lt;&gt;1,"ID wyjścia się powtarza",IF(B102="","Podaj ID nadrzędnej transakcji",IF(IF(IFERROR(OR(CODE(UPPER(LEFT(B102,1)))&lt;65,CODE(UPPER(LEFT(B102,1)))&gt;90),TRUE),TRUE,OR(NOT(ISTEXT(B102)),LEN(B102)&gt;64,LEN(B102)&lt;&gt;LEN(SUBSTITUTE(B102,"*","")),LEN(B102)&lt;&gt;LEN(SUBSTITUTE(B102,"?","")),LEN(B102)&lt;&gt;LEN(SUBSTITUTE(B102,"~","")),LEN(B102)&lt;&gt;LEN(SUBSTITUTE(B102,"=","")),LEN(B102)&lt;&gt;LEN(SUBSTITUTE(B102,"&lt;","")),LEN(B102)&lt;&gt;LEN(SUBSTITUTE(B102,"&gt;","")))),"ID: tekst zaczynający się od A–Z, do 64 znaków; bez *, ?, ~, =, &lt; i &gt;. Przykład: T-001.",IF(COUNTIFS('Trades'!$A$9:$A$208,B102)&lt;&gt;1,"ID musi pasować do jednego wiersza Trades",IF(NOT(ISNUMBER(C102)),"Podaj prawidłowy czas zamknięcia",IF(OR(C102&lt;1,C102&gt;2958465),"Podaj prawidłowy czas zamknięcia",IF(NOT(ISNUMBER(D102)),"Podaj dodatnią zamkniętą ilość",IF(OR(D102&lt;=0,D102&gt;1000000,ROUND(D102,8)&lt;&gt;D102),"Podaj dodatnią zamkniętą ilość",IF(NOT(ISNUMBER(INDEX('Trades'!$D$9:$D$208,MATCH(B102,'Trades'!$A$9:$A$208,0)))),"Podaj prawidłowy czas otwarcia",IF(C102&lt;INDEX('Trades'!$D$9:$D$208,MATCH(B102,'Trades'!$A$9:$A$208,0)),"Wyjście poprzedza otwarcie",IF(AND(E102&lt;&gt;"",OR(NOT(ISNUMBER(E102)),E102&lt;=0)),"Podaj dodatnią cenę lub pozostaw puste",IF(AND(F102&lt;&gt;"",NOT(ISNUMBER(F102))),"P&amp;L brutto musi być liczbą lub pozostać pusty",IF(AND(ISNUMBER(F102),OR(ABS(F102)&gt;1000000000,ROUND(F102,2)&lt;&gt;F102)),"Kwoty: do 2 miejsc po przecinku; wartość bezwzględna wpisu ≤ 1 000 000 000.",""))))))))))))))))</x:f>
      </x:c>
      <x:c r="I102" s="29" t="str">
        <x:f>IF(ISNUMBER(D102),ROUND(D102,8),"")</x:f>
      </x:c>
      <x:c r="J102" s="29" t="n">
        <x:f>IF(ISNUMBER(F102),1,0)</x:f>
        <x:v>0</x:v>
      </x:c>
      <x:c r="K102" s="29" t="n">
        <x:f>IF(COUNTA(A102:F102)=0,0,1)</x:f>
        <x:v>0</x:v>
      </x:c>
    </x:row>
    <x:row r="103" ht="36" customHeight="1">
      <x:c r="A103" s="34"/>
      <x:c r="B103" s="34"/>
      <x:c r="C103" s="35"/>
      <x:c r="D103" s="36"/>
      <x:c r="E103" s="36"/>
      <x:c r="F103" s="37"/>
      <x:c r="G103" s="38" t="n">
        <x:f>IF(K103=0,0,IF(H103="",1,-1))</x:f>
        <x:v>0</x:v>
      </x:c>
      <x:c r="H103" s="33" t="str">
        <x:f>IF(K103=0,"",IF(A103="","Podaj ID wyjścia",IF(IF(IFERROR(OR(CODE(UPPER(LEFT(A103,1)))&lt;65,CODE(UPPER(LEFT(A103,1)))&gt;90),TRUE),TRUE,OR(NOT(ISTEXT(A103)),LEN(A103)&gt;64,LEN(A103)&lt;&gt;LEN(SUBSTITUTE(A103,"*","")),LEN(A103)&lt;&gt;LEN(SUBSTITUTE(A103,"?","")),LEN(A103)&lt;&gt;LEN(SUBSTITUTE(A103,"~","")),LEN(A103)&lt;&gt;LEN(SUBSTITUTE(A103,"=","")),LEN(A103)&lt;&gt;LEN(SUBSTITUTE(A103,"&lt;","")),LEN(A103)&lt;&gt;LEN(SUBSTITUTE(A103,"&gt;","")))),"ID: tekst zaczynający się od A–Z, do 64 znaków; bez *, ?, ~, =, &lt; i &gt;. Przykład: T-001.",IF(COUNTIFS('Exits'!$A$9:$A$608,A103)&lt;&gt;1,"ID wyjścia się powtarza",IF(B103="","Podaj ID nadrzędnej transakcji",IF(IF(IFERROR(OR(CODE(UPPER(LEFT(B103,1)))&lt;65,CODE(UPPER(LEFT(B103,1)))&gt;90),TRUE),TRUE,OR(NOT(ISTEXT(B103)),LEN(B103)&gt;64,LEN(B103)&lt;&gt;LEN(SUBSTITUTE(B103,"*","")),LEN(B103)&lt;&gt;LEN(SUBSTITUTE(B103,"?","")),LEN(B103)&lt;&gt;LEN(SUBSTITUTE(B103,"~","")),LEN(B103)&lt;&gt;LEN(SUBSTITUTE(B103,"=","")),LEN(B103)&lt;&gt;LEN(SUBSTITUTE(B103,"&lt;","")),LEN(B103)&lt;&gt;LEN(SUBSTITUTE(B103,"&gt;","")))),"ID: tekst zaczynający się od A–Z, do 64 znaków; bez *, ?, ~, =, &lt; i &gt;. Przykład: T-001.",IF(COUNTIFS('Trades'!$A$9:$A$208,B103)&lt;&gt;1,"ID musi pasować do jednego wiersza Trades",IF(NOT(ISNUMBER(C103)),"Podaj prawidłowy czas zamknięcia",IF(OR(C103&lt;1,C103&gt;2958465),"Podaj prawidłowy czas zamknięcia",IF(NOT(ISNUMBER(D103)),"Podaj dodatnią zamkniętą ilość",IF(OR(D103&lt;=0,D103&gt;1000000,ROUND(D103,8)&lt;&gt;D103),"Podaj dodatnią zamkniętą ilość",IF(NOT(ISNUMBER(INDEX('Trades'!$D$9:$D$208,MATCH(B103,'Trades'!$A$9:$A$208,0)))),"Podaj prawidłowy czas otwarcia",IF(C103&lt;INDEX('Trades'!$D$9:$D$208,MATCH(B103,'Trades'!$A$9:$A$208,0)),"Wyjście poprzedza otwarcie",IF(AND(E103&lt;&gt;"",OR(NOT(ISNUMBER(E103)),E103&lt;=0)),"Podaj dodatnią cenę lub pozostaw puste",IF(AND(F103&lt;&gt;"",NOT(ISNUMBER(F103))),"P&amp;L brutto musi być liczbą lub pozostać pusty",IF(AND(ISNUMBER(F103),OR(ABS(F103)&gt;1000000000,ROUND(F103,2)&lt;&gt;F103)),"Kwoty: do 2 miejsc po przecinku; wartość bezwzględna wpisu ≤ 1 000 000 000.",""))))))))))))))))</x:f>
      </x:c>
      <x:c r="I103" s="29" t="str">
        <x:f>IF(ISNUMBER(D103),ROUND(D103,8),"")</x:f>
      </x:c>
      <x:c r="J103" s="29" t="n">
        <x:f>IF(ISNUMBER(F103),1,0)</x:f>
        <x:v>0</x:v>
      </x:c>
      <x:c r="K103" s="29" t="n">
        <x:f>IF(COUNTA(A103:F103)=0,0,1)</x:f>
        <x:v>0</x:v>
      </x:c>
    </x:row>
    <x:row r="104" ht="36" customHeight="1">
      <x:c r="A104" s="34"/>
      <x:c r="B104" s="34"/>
      <x:c r="C104" s="35"/>
      <x:c r="D104" s="36"/>
      <x:c r="E104" s="36"/>
      <x:c r="F104" s="37"/>
      <x:c r="G104" s="38" t="n">
        <x:f>IF(K104=0,0,IF(H104="",1,-1))</x:f>
        <x:v>0</x:v>
      </x:c>
      <x:c r="H104" s="33" t="str">
        <x:f>IF(K104=0,"",IF(A104="","Podaj ID wyjścia",IF(IF(IFERROR(OR(CODE(UPPER(LEFT(A104,1)))&lt;65,CODE(UPPER(LEFT(A104,1)))&gt;90),TRUE),TRUE,OR(NOT(ISTEXT(A104)),LEN(A104)&gt;64,LEN(A104)&lt;&gt;LEN(SUBSTITUTE(A104,"*","")),LEN(A104)&lt;&gt;LEN(SUBSTITUTE(A104,"?","")),LEN(A104)&lt;&gt;LEN(SUBSTITUTE(A104,"~","")),LEN(A104)&lt;&gt;LEN(SUBSTITUTE(A104,"=","")),LEN(A104)&lt;&gt;LEN(SUBSTITUTE(A104,"&lt;","")),LEN(A104)&lt;&gt;LEN(SUBSTITUTE(A104,"&gt;","")))),"ID: tekst zaczynający się od A–Z, do 64 znaków; bez *, ?, ~, =, &lt; i &gt;. Przykład: T-001.",IF(COUNTIFS('Exits'!$A$9:$A$608,A104)&lt;&gt;1,"ID wyjścia się powtarza",IF(B104="","Podaj ID nadrzędnej transakcji",IF(IF(IFERROR(OR(CODE(UPPER(LEFT(B104,1)))&lt;65,CODE(UPPER(LEFT(B104,1)))&gt;90),TRUE),TRUE,OR(NOT(ISTEXT(B104)),LEN(B104)&gt;64,LEN(B104)&lt;&gt;LEN(SUBSTITUTE(B104,"*","")),LEN(B104)&lt;&gt;LEN(SUBSTITUTE(B104,"?","")),LEN(B104)&lt;&gt;LEN(SUBSTITUTE(B104,"~","")),LEN(B104)&lt;&gt;LEN(SUBSTITUTE(B104,"=","")),LEN(B104)&lt;&gt;LEN(SUBSTITUTE(B104,"&lt;","")),LEN(B104)&lt;&gt;LEN(SUBSTITUTE(B104,"&gt;","")))),"ID: tekst zaczynający się od A–Z, do 64 znaków; bez *, ?, ~, =, &lt; i &gt;. Przykład: T-001.",IF(COUNTIFS('Trades'!$A$9:$A$208,B104)&lt;&gt;1,"ID musi pasować do jednego wiersza Trades",IF(NOT(ISNUMBER(C104)),"Podaj prawidłowy czas zamknięcia",IF(OR(C104&lt;1,C104&gt;2958465),"Podaj prawidłowy czas zamknięcia",IF(NOT(ISNUMBER(D104)),"Podaj dodatnią zamkniętą ilość",IF(OR(D104&lt;=0,D104&gt;1000000,ROUND(D104,8)&lt;&gt;D104),"Podaj dodatnią zamkniętą ilość",IF(NOT(ISNUMBER(INDEX('Trades'!$D$9:$D$208,MATCH(B104,'Trades'!$A$9:$A$208,0)))),"Podaj prawidłowy czas otwarcia",IF(C104&lt;INDEX('Trades'!$D$9:$D$208,MATCH(B104,'Trades'!$A$9:$A$208,0)),"Wyjście poprzedza otwarcie",IF(AND(E104&lt;&gt;"",OR(NOT(ISNUMBER(E104)),E104&lt;=0)),"Podaj dodatnią cenę lub pozostaw puste",IF(AND(F104&lt;&gt;"",NOT(ISNUMBER(F104))),"P&amp;L brutto musi być liczbą lub pozostać pusty",IF(AND(ISNUMBER(F104),OR(ABS(F104)&gt;1000000000,ROUND(F104,2)&lt;&gt;F104)),"Kwoty: do 2 miejsc po przecinku; wartość bezwzględna wpisu ≤ 1 000 000 000.",""))))))))))))))))</x:f>
      </x:c>
      <x:c r="I104" s="29" t="str">
        <x:f>IF(ISNUMBER(D104),ROUND(D104,8),"")</x:f>
      </x:c>
      <x:c r="J104" s="29" t="n">
        <x:f>IF(ISNUMBER(F104),1,0)</x:f>
        <x:v>0</x:v>
      </x:c>
      <x:c r="K104" s="29" t="n">
        <x:f>IF(COUNTA(A104:F104)=0,0,1)</x:f>
        <x:v>0</x:v>
      </x:c>
    </x:row>
    <x:row r="105" ht="36" customHeight="1">
      <x:c r="A105" s="34"/>
      <x:c r="B105" s="34"/>
      <x:c r="C105" s="35"/>
      <x:c r="D105" s="36"/>
      <x:c r="E105" s="36"/>
      <x:c r="F105" s="37"/>
      <x:c r="G105" s="38" t="n">
        <x:f>IF(K105=0,0,IF(H105="",1,-1))</x:f>
        <x:v>0</x:v>
      </x:c>
      <x:c r="H105" s="33" t="str">
        <x:f>IF(K105=0,"",IF(A105="","Podaj ID wyjścia",IF(IF(IFERROR(OR(CODE(UPPER(LEFT(A105,1)))&lt;65,CODE(UPPER(LEFT(A105,1)))&gt;90),TRUE),TRUE,OR(NOT(ISTEXT(A105)),LEN(A105)&gt;64,LEN(A105)&lt;&gt;LEN(SUBSTITUTE(A105,"*","")),LEN(A105)&lt;&gt;LEN(SUBSTITUTE(A105,"?","")),LEN(A105)&lt;&gt;LEN(SUBSTITUTE(A105,"~","")),LEN(A105)&lt;&gt;LEN(SUBSTITUTE(A105,"=","")),LEN(A105)&lt;&gt;LEN(SUBSTITUTE(A105,"&lt;","")),LEN(A105)&lt;&gt;LEN(SUBSTITUTE(A105,"&gt;","")))),"ID: tekst zaczynający się od A–Z, do 64 znaków; bez *, ?, ~, =, &lt; i &gt;. Przykład: T-001.",IF(COUNTIFS('Exits'!$A$9:$A$608,A105)&lt;&gt;1,"ID wyjścia się powtarza",IF(B105="","Podaj ID nadrzędnej transakcji",IF(IF(IFERROR(OR(CODE(UPPER(LEFT(B105,1)))&lt;65,CODE(UPPER(LEFT(B105,1)))&gt;90),TRUE),TRUE,OR(NOT(ISTEXT(B105)),LEN(B105)&gt;64,LEN(B105)&lt;&gt;LEN(SUBSTITUTE(B105,"*","")),LEN(B105)&lt;&gt;LEN(SUBSTITUTE(B105,"?","")),LEN(B105)&lt;&gt;LEN(SUBSTITUTE(B105,"~","")),LEN(B105)&lt;&gt;LEN(SUBSTITUTE(B105,"=","")),LEN(B105)&lt;&gt;LEN(SUBSTITUTE(B105,"&lt;","")),LEN(B105)&lt;&gt;LEN(SUBSTITUTE(B105,"&gt;","")))),"ID: tekst zaczynający się od A–Z, do 64 znaków; bez *, ?, ~, =, &lt; i &gt;. Przykład: T-001.",IF(COUNTIFS('Trades'!$A$9:$A$208,B105)&lt;&gt;1,"ID musi pasować do jednego wiersza Trades",IF(NOT(ISNUMBER(C105)),"Podaj prawidłowy czas zamknięcia",IF(OR(C105&lt;1,C105&gt;2958465),"Podaj prawidłowy czas zamknięcia",IF(NOT(ISNUMBER(D105)),"Podaj dodatnią zamkniętą ilość",IF(OR(D105&lt;=0,D105&gt;1000000,ROUND(D105,8)&lt;&gt;D105),"Podaj dodatnią zamkniętą ilość",IF(NOT(ISNUMBER(INDEX('Trades'!$D$9:$D$208,MATCH(B105,'Trades'!$A$9:$A$208,0)))),"Podaj prawidłowy czas otwarcia",IF(C105&lt;INDEX('Trades'!$D$9:$D$208,MATCH(B105,'Trades'!$A$9:$A$208,0)),"Wyjście poprzedza otwarcie",IF(AND(E105&lt;&gt;"",OR(NOT(ISNUMBER(E105)),E105&lt;=0)),"Podaj dodatnią cenę lub pozostaw puste",IF(AND(F105&lt;&gt;"",NOT(ISNUMBER(F105))),"P&amp;L brutto musi być liczbą lub pozostać pusty",IF(AND(ISNUMBER(F105),OR(ABS(F105)&gt;1000000000,ROUND(F105,2)&lt;&gt;F105)),"Kwoty: do 2 miejsc po przecinku; wartość bezwzględna wpisu ≤ 1 000 000 000.",""))))))))))))))))</x:f>
      </x:c>
      <x:c r="I105" s="29" t="str">
        <x:f>IF(ISNUMBER(D105),ROUND(D105,8),"")</x:f>
      </x:c>
      <x:c r="J105" s="29" t="n">
        <x:f>IF(ISNUMBER(F105),1,0)</x:f>
        <x:v>0</x:v>
      </x:c>
      <x:c r="K105" s="29" t="n">
        <x:f>IF(COUNTA(A105:F105)=0,0,1)</x:f>
        <x:v>0</x:v>
      </x:c>
    </x:row>
    <x:row r="106" ht="36" customHeight="1">
      <x:c r="A106" s="34"/>
      <x:c r="B106" s="34"/>
      <x:c r="C106" s="35"/>
      <x:c r="D106" s="36"/>
      <x:c r="E106" s="36"/>
      <x:c r="F106" s="37"/>
      <x:c r="G106" s="38" t="n">
        <x:f>IF(K106=0,0,IF(H106="",1,-1))</x:f>
        <x:v>0</x:v>
      </x:c>
      <x:c r="H106" s="33" t="str">
        <x:f>IF(K106=0,"",IF(A106="","Podaj ID wyjścia",IF(IF(IFERROR(OR(CODE(UPPER(LEFT(A106,1)))&lt;65,CODE(UPPER(LEFT(A106,1)))&gt;90),TRUE),TRUE,OR(NOT(ISTEXT(A106)),LEN(A106)&gt;64,LEN(A106)&lt;&gt;LEN(SUBSTITUTE(A106,"*","")),LEN(A106)&lt;&gt;LEN(SUBSTITUTE(A106,"?","")),LEN(A106)&lt;&gt;LEN(SUBSTITUTE(A106,"~","")),LEN(A106)&lt;&gt;LEN(SUBSTITUTE(A106,"=","")),LEN(A106)&lt;&gt;LEN(SUBSTITUTE(A106,"&lt;","")),LEN(A106)&lt;&gt;LEN(SUBSTITUTE(A106,"&gt;","")))),"ID: tekst zaczynający się od A–Z, do 64 znaków; bez *, ?, ~, =, &lt; i &gt;. Przykład: T-001.",IF(COUNTIFS('Exits'!$A$9:$A$608,A106)&lt;&gt;1,"ID wyjścia się powtarza",IF(B106="","Podaj ID nadrzędnej transakcji",IF(IF(IFERROR(OR(CODE(UPPER(LEFT(B106,1)))&lt;65,CODE(UPPER(LEFT(B106,1)))&gt;90),TRUE),TRUE,OR(NOT(ISTEXT(B106)),LEN(B106)&gt;64,LEN(B106)&lt;&gt;LEN(SUBSTITUTE(B106,"*","")),LEN(B106)&lt;&gt;LEN(SUBSTITUTE(B106,"?","")),LEN(B106)&lt;&gt;LEN(SUBSTITUTE(B106,"~","")),LEN(B106)&lt;&gt;LEN(SUBSTITUTE(B106,"=","")),LEN(B106)&lt;&gt;LEN(SUBSTITUTE(B106,"&lt;","")),LEN(B106)&lt;&gt;LEN(SUBSTITUTE(B106,"&gt;","")))),"ID: tekst zaczynający się od A–Z, do 64 znaków; bez *, ?, ~, =, &lt; i &gt;. Przykład: T-001.",IF(COUNTIFS('Trades'!$A$9:$A$208,B106)&lt;&gt;1,"ID musi pasować do jednego wiersza Trades",IF(NOT(ISNUMBER(C106)),"Podaj prawidłowy czas zamknięcia",IF(OR(C106&lt;1,C106&gt;2958465),"Podaj prawidłowy czas zamknięcia",IF(NOT(ISNUMBER(D106)),"Podaj dodatnią zamkniętą ilość",IF(OR(D106&lt;=0,D106&gt;1000000,ROUND(D106,8)&lt;&gt;D106),"Podaj dodatnią zamkniętą ilość",IF(NOT(ISNUMBER(INDEX('Trades'!$D$9:$D$208,MATCH(B106,'Trades'!$A$9:$A$208,0)))),"Podaj prawidłowy czas otwarcia",IF(C106&lt;INDEX('Trades'!$D$9:$D$208,MATCH(B106,'Trades'!$A$9:$A$208,0)),"Wyjście poprzedza otwarcie",IF(AND(E106&lt;&gt;"",OR(NOT(ISNUMBER(E106)),E106&lt;=0)),"Podaj dodatnią cenę lub pozostaw puste",IF(AND(F106&lt;&gt;"",NOT(ISNUMBER(F106))),"P&amp;L brutto musi być liczbą lub pozostać pusty",IF(AND(ISNUMBER(F106),OR(ABS(F106)&gt;1000000000,ROUND(F106,2)&lt;&gt;F106)),"Kwoty: do 2 miejsc po przecinku; wartość bezwzględna wpisu ≤ 1 000 000 000.",""))))))))))))))))</x:f>
      </x:c>
      <x:c r="I106" s="29" t="str">
        <x:f>IF(ISNUMBER(D106),ROUND(D106,8),"")</x:f>
      </x:c>
      <x:c r="J106" s="29" t="n">
        <x:f>IF(ISNUMBER(F106),1,0)</x:f>
        <x:v>0</x:v>
      </x:c>
      <x:c r="K106" s="29" t="n">
        <x:f>IF(COUNTA(A106:F106)=0,0,1)</x:f>
        <x:v>0</x:v>
      </x:c>
    </x:row>
    <x:row r="107" ht="36" customHeight="1">
      <x:c r="A107" s="34"/>
      <x:c r="B107" s="34"/>
      <x:c r="C107" s="35"/>
      <x:c r="D107" s="36"/>
      <x:c r="E107" s="36"/>
      <x:c r="F107" s="37"/>
      <x:c r="G107" s="38" t="n">
        <x:f>IF(K107=0,0,IF(H107="",1,-1))</x:f>
        <x:v>0</x:v>
      </x:c>
      <x:c r="H107" s="33" t="str">
        <x:f>IF(K107=0,"",IF(A107="","Podaj ID wyjścia",IF(IF(IFERROR(OR(CODE(UPPER(LEFT(A107,1)))&lt;65,CODE(UPPER(LEFT(A107,1)))&gt;90),TRUE),TRUE,OR(NOT(ISTEXT(A107)),LEN(A107)&gt;64,LEN(A107)&lt;&gt;LEN(SUBSTITUTE(A107,"*","")),LEN(A107)&lt;&gt;LEN(SUBSTITUTE(A107,"?","")),LEN(A107)&lt;&gt;LEN(SUBSTITUTE(A107,"~","")),LEN(A107)&lt;&gt;LEN(SUBSTITUTE(A107,"=","")),LEN(A107)&lt;&gt;LEN(SUBSTITUTE(A107,"&lt;","")),LEN(A107)&lt;&gt;LEN(SUBSTITUTE(A107,"&gt;","")))),"ID: tekst zaczynający się od A–Z, do 64 znaków; bez *, ?, ~, =, &lt; i &gt;. Przykład: T-001.",IF(COUNTIFS('Exits'!$A$9:$A$608,A107)&lt;&gt;1,"ID wyjścia się powtarza",IF(B107="","Podaj ID nadrzędnej transakcji",IF(IF(IFERROR(OR(CODE(UPPER(LEFT(B107,1)))&lt;65,CODE(UPPER(LEFT(B107,1)))&gt;90),TRUE),TRUE,OR(NOT(ISTEXT(B107)),LEN(B107)&gt;64,LEN(B107)&lt;&gt;LEN(SUBSTITUTE(B107,"*","")),LEN(B107)&lt;&gt;LEN(SUBSTITUTE(B107,"?","")),LEN(B107)&lt;&gt;LEN(SUBSTITUTE(B107,"~","")),LEN(B107)&lt;&gt;LEN(SUBSTITUTE(B107,"=","")),LEN(B107)&lt;&gt;LEN(SUBSTITUTE(B107,"&lt;","")),LEN(B107)&lt;&gt;LEN(SUBSTITUTE(B107,"&gt;","")))),"ID: tekst zaczynający się od A–Z, do 64 znaków; bez *, ?, ~, =, &lt; i &gt;. Przykład: T-001.",IF(COUNTIFS('Trades'!$A$9:$A$208,B107)&lt;&gt;1,"ID musi pasować do jednego wiersza Trades",IF(NOT(ISNUMBER(C107)),"Podaj prawidłowy czas zamknięcia",IF(OR(C107&lt;1,C107&gt;2958465),"Podaj prawidłowy czas zamknięcia",IF(NOT(ISNUMBER(D107)),"Podaj dodatnią zamkniętą ilość",IF(OR(D107&lt;=0,D107&gt;1000000,ROUND(D107,8)&lt;&gt;D107),"Podaj dodatnią zamkniętą ilość",IF(NOT(ISNUMBER(INDEX('Trades'!$D$9:$D$208,MATCH(B107,'Trades'!$A$9:$A$208,0)))),"Podaj prawidłowy czas otwarcia",IF(C107&lt;INDEX('Trades'!$D$9:$D$208,MATCH(B107,'Trades'!$A$9:$A$208,0)),"Wyjście poprzedza otwarcie",IF(AND(E107&lt;&gt;"",OR(NOT(ISNUMBER(E107)),E107&lt;=0)),"Podaj dodatnią cenę lub pozostaw puste",IF(AND(F107&lt;&gt;"",NOT(ISNUMBER(F107))),"P&amp;L brutto musi być liczbą lub pozostać pusty",IF(AND(ISNUMBER(F107),OR(ABS(F107)&gt;1000000000,ROUND(F107,2)&lt;&gt;F107)),"Kwoty: do 2 miejsc po przecinku; wartość bezwzględna wpisu ≤ 1 000 000 000.",""))))))))))))))))</x:f>
      </x:c>
      <x:c r="I107" s="29" t="str">
        <x:f>IF(ISNUMBER(D107),ROUND(D107,8),"")</x:f>
      </x:c>
      <x:c r="J107" s="29" t="n">
        <x:f>IF(ISNUMBER(F107),1,0)</x:f>
        <x:v>0</x:v>
      </x:c>
      <x:c r="K107" s="29" t="n">
        <x:f>IF(COUNTA(A107:F107)=0,0,1)</x:f>
        <x:v>0</x:v>
      </x:c>
    </x:row>
    <x:row r="108" ht="36" customHeight="1">
      <x:c r="A108" s="34"/>
      <x:c r="B108" s="34"/>
      <x:c r="C108" s="35"/>
      <x:c r="D108" s="36"/>
      <x:c r="E108" s="36"/>
      <x:c r="F108" s="37"/>
      <x:c r="G108" s="38" t="n">
        <x:f>IF(K108=0,0,IF(H108="",1,-1))</x:f>
        <x:v>0</x:v>
      </x:c>
      <x:c r="H108" s="33" t="str">
        <x:f>IF(K108=0,"",IF(A108="","Podaj ID wyjścia",IF(IF(IFERROR(OR(CODE(UPPER(LEFT(A108,1)))&lt;65,CODE(UPPER(LEFT(A108,1)))&gt;90),TRUE),TRUE,OR(NOT(ISTEXT(A108)),LEN(A108)&gt;64,LEN(A108)&lt;&gt;LEN(SUBSTITUTE(A108,"*","")),LEN(A108)&lt;&gt;LEN(SUBSTITUTE(A108,"?","")),LEN(A108)&lt;&gt;LEN(SUBSTITUTE(A108,"~","")),LEN(A108)&lt;&gt;LEN(SUBSTITUTE(A108,"=","")),LEN(A108)&lt;&gt;LEN(SUBSTITUTE(A108,"&lt;","")),LEN(A108)&lt;&gt;LEN(SUBSTITUTE(A108,"&gt;","")))),"ID: tekst zaczynający się od A–Z, do 64 znaków; bez *, ?, ~, =, &lt; i &gt;. Przykład: T-001.",IF(COUNTIFS('Exits'!$A$9:$A$608,A108)&lt;&gt;1,"ID wyjścia się powtarza",IF(B108="","Podaj ID nadrzędnej transakcji",IF(IF(IFERROR(OR(CODE(UPPER(LEFT(B108,1)))&lt;65,CODE(UPPER(LEFT(B108,1)))&gt;90),TRUE),TRUE,OR(NOT(ISTEXT(B108)),LEN(B108)&gt;64,LEN(B108)&lt;&gt;LEN(SUBSTITUTE(B108,"*","")),LEN(B108)&lt;&gt;LEN(SUBSTITUTE(B108,"?","")),LEN(B108)&lt;&gt;LEN(SUBSTITUTE(B108,"~","")),LEN(B108)&lt;&gt;LEN(SUBSTITUTE(B108,"=","")),LEN(B108)&lt;&gt;LEN(SUBSTITUTE(B108,"&lt;","")),LEN(B108)&lt;&gt;LEN(SUBSTITUTE(B108,"&gt;","")))),"ID: tekst zaczynający się od A–Z, do 64 znaków; bez *, ?, ~, =, &lt; i &gt;. Przykład: T-001.",IF(COUNTIFS('Trades'!$A$9:$A$208,B108)&lt;&gt;1,"ID musi pasować do jednego wiersza Trades",IF(NOT(ISNUMBER(C108)),"Podaj prawidłowy czas zamknięcia",IF(OR(C108&lt;1,C108&gt;2958465),"Podaj prawidłowy czas zamknięcia",IF(NOT(ISNUMBER(D108)),"Podaj dodatnią zamkniętą ilość",IF(OR(D108&lt;=0,D108&gt;1000000,ROUND(D108,8)&lt;&gt;D108),"Podaj dodatnią zamkniętą ilość",IF(NOT(ISNUMBER(INDEX('Trades'!$D$9:$D$208,MATCH(B108,'Trades'!$A$9:$A$208,0)))),"Podaj prawidłowy czas otwarcia",IF(C108&lt;INDEX('Trades'!$D$9:$D$208,MATCH(B108,'Trades'!$A$9:$A$208,0)),"Wyjście poprzedza otwarcie",IF(AND(E108&lt;&gt;"",OR(NOT(ISNUMBER(E108)),E108&lt;=0)),"Podaj dodatnią cenę lub pozostaw puste",IF(AND(F108&lt;&gt;"",NOT(ISNUMBER(F108))),"P&amp;L brutto musi być liczbą lub pozostać pusty",IF(AND(ISNUMBER(F108),OR(ABS(F108)&gt;1000000000,ROUND(F108,2)&lt;&gt;F108)),"Kwoty: do 2 miejsc po przecinku; wartość bezwzględna wpisu ≤ 1 000 000 000.",""))))))))))))))))</x:f>
      </x:c>
      <x:c r="I108" s="29" t="str">
        <x:f>IF(ISNUMBER(D108),ROUND(D108,8),"")</x:f>
      </x:c>
      <x:c r="J108" s="29" t="n">
        <x:f>IF(ISNUMBER(F108),1,0)</x:f>
        <x:v>0</x:v>
      </x:c>
      <x:c r="K108" s="29" t="n">
        <x:f>IF(COUNTA(A108:F108)=0,0,1)</x:f>
        <x:v>0</x:v>
      </x:c>
    </x:row>
    <x:row r="109" ht="36" customHeight="1">
      <x:c r="A109" s="34"/>
      <x:c r="B109" s="34"/>
      <x:c r="C109" s="35"/>
      <x:c r="D109" s="36"/>
      <x:c r="E109" s="36"/>
      <x:c r="F109" s="37"/>
      <x:c r="G109" s="38" t="n">
        <x:f>IF(K109=0,0,IF(H109="",1,-1))</x:f>
        <x:v>0</x:v>
      </x:c>
      <x:c r="H109" s="33" t="str">
        <x:f>IF(K109=0,"",IF(A109="","Podaj ID wyjścia",IF(IF(IFERROR(OR(CODE(UPPER(LEFT(A109,1)))&lt;65,CODE(UPPER(LEFT(A109,1)))&gt;90),TRUE),TRUE,OR(NOT(ISTEXT(A109)),LEN(A109)&gt;64,LEN(A109)&lt;&gt;LEN(SUBSTITUTE(A109,"*","")),LEN(A109)&lt;&gt;LEN(SUBSTITUTE(A109,"?","")),LEN(A109)&lt;&gt;LEN(SUBSTITUTE(A109,"~","")),LEN(A109)&lt;&gt;LEN(SUBSTITUTE(A109,"=","")),LEN(A109)&lt;&gt;LEN(SUBSTITUTE(A109,"&lt;","")),LEN(A109)&lt;&gt;LEN(SUBSTITUTE(A109,"&gt;","")))),"ID: tekst zaczynający się od A–Z, do 64 znaków; bez *, ?, ~, =, &lt; i &gt;. Przykład: T-001.",IF(COUNTIFS('Exits'!$A$9:$A$608,A109)&lt;&gt;1,"ID wyjścia się powtarza",IF(B109="","Podaj ID nadrzędnej transakcji",IF(IF(IFERROR(OR(CODE(UPPER(LEFT(B109,1)))&lt;65,CODE(UPPER(LEFT(B109,1)))&gt;90),TRUE),TRUE,OR(NOT(ISTEXT(B109)),LEN(B109)&gt;64,LEN(B109)&lt;&gt;LEN(SUBSTITUTE(B109,"*","")),LEN(B109)&lt;&gt;LEN(SUBSTITUTE(B109,"?","")),LEN(B109)&lt;&gt;LEN(SUBSTITUTE(B109,"~","")),LEN(B109)&lt;&gt;LEN(SUBSTITUTE(B109,"=","")),LEN(B109)&lt;&gt;LEN(SUBSTITUTE(B109,"&lt;","")),LEN(B109)&lt;&gt;LEN(SUBSTITUTE(B109,"&gt;","")))),"ID: tekst zaczynający się od A–Z, do 64 znaków; bez *, ?, ~, =, &lt; i &gt;. Przykład: T-001.",IF(COUNTIFS('Trades'!$A$9:$A$208,B109)&lt;&gt;1,"ID musi pasować do jednego wiersza Trades",IF(NOT(ISNUMBER(C109)),"Podaj prawidłowy czas zamknięcia",IF(OR(C109&lt;1,C109&gt;2958465),"Podaj prawidłowy czas zamknięcia",IF(NOT(ISNUMBER(D109)),"Podaj dodatnią zamkniętą ilość",IF(OR(D109&lt;=0,D109&gt;1000000,ROUND(D109,8)&lt;&gt;D109),"Podaj dodatnią zamkniętą ilość",IF(NOT(ISNUMBER(INDEX('Trades'!$D$9:$D$208,MATCH(B109,'Trades'!$A$9:$A$208,0)))),"Podaj prawidłowy czas otwarcia",IF(C109&lt;INDEX('Trades'!$D$9:$D$208,MATCH(B109,'Trades'!$A$9:$A$208,0)),"Wyjście poprzedza otwarcie",IF(AND(E109&lt;&gt;"",OR(NOT(ISNUMBER(E109)),E109&lt;=0)),"Podaj dodatnią cenę lub pozostaw puste",IF(AND(F109&lt;&gt;"",NOT(ISNUMBER(F109))),"P&amp;L brutto musi być liczbą lub pozostać pusty",IF(AND(ISNUMBER(F109),OR(ABS(F109)&gt;1000000000,ROUND(F109,2)&lt;&gt;F109)),"Kwoty: do 2 miejsc po przecinku; wartość bezwzględna wpisu ≤ 1 000 000 000.",""))))))))))))))))</x:f>
      </x:c>
      <x:c r="I109" s="29" t="str">
        <x:f>IF(ISNUMBER(D109),ROUND(D109,8),"")</x:f>
      </x:c>
      <x:c r="J109" s="29" t="n">
        <x:f>IF(ISNUMBER(F109),1,0)</x:f>
        <x:v>0</x:v>
      </x:c>
      <x:c r="K109" s="29" t="n">
        <x:f>IF(COUNTA(A109:F109)=0,0,1)</x:f>
        <x:v>0</x:v>
      </x:c>
    </x:row>
    <x:row r="110" ht="36" customHeight="1">
      <x:c r="A110" s="34"/>
      <x:c r="B110" s="34"/>
      <x:c r="C110" s="35"/>
      <x:c r="D110" s="36"/>
      <x:c r="E110" s="36"/>
      <x:c r="F110" s="37"/>
      <x:c r="G110" s="38" t="n">
        <x:f>IF(K110=0,0,IF(H110="",1,-1))</x:f>
        <x:v>0</x:v>
      </x:c>
      <x:c r="H110" s="33" t="str">
        <x:f>IF(K110=0,"",IF(A110="","Podaj ID wyjścia",IF(IF(IFERROR(OR(CODE(UPPER(LEFT(A110,1)))&lt;65,CODE(UPPER(LEFT(A110,1)))&gt;90),TRUE),TRUE,OR(NOT(ISTEXT(A110)),LEN(A110)&gt;64,LEN(A110)&lt;&gt;LEN(SUBSTITUTE(A110,"*","")),LEN(A110)&lt;&gt;LEN(SUBSTITUTE(A110,"?","")),LEN(A110)&lt;&gt;LEN(SUBSTITUTE(A110,"~","")),LEN(A110)&lt;&gt;LEN(SUBSTITUTE(A110,"=","")),LEN(A110)&lt;&gt;LEN(SUBSTITUTE(A110,"&lt;","")),LEN(A110)&lt;&gt;LEN(SUBSTITUTE(A110,"&gt;","")))),"ID: tekst zaczynający się od A–Z, do 64 znaków; bez *, ?, ~, =, &lt; i &gt;. Przykład: T-001.",IF(COUNTIFS('Exits'!$A$9:$A$608,A110)&lt;&gt;1,"ID wyjścia się powtarza",IF(B110="","Podaj ID nadrzędnej transakcji",IF(IF(IFERROR(OR(CODE(UPPER(LEFT(B110,1)))&lt;65,CODE(UPPER(LEFT(B110,1)))&gt;90),TRUE),TRUE,OR(NOT(ISTEXT(B110)),LEN(B110)&gt;64,LEN(B110)&lt;&gt;LEN(SUBSTITUTE(B110,"*","")),LEN(B110)&lt;&gt;LEN(SUBSTITUTE(B110,"?","")),LEN(B110)&lt;&gt;LEN(SUBSTITUTE(B110,"~","")),LEN(B110)&lt;&gt;LEN(SUBSTITUTE(B110,"=","")),LEN(B110)&lt;&gt;LEN(SUBSTITUTE(B110,"&lt;","")),LEN(B110)&lt;&gt;LEN(SUBSTITUTE(B110,"&gt;","")))),"ID: tekst zaczynający się od A–Z, do 64 znaków; bez *, ?, ~, =, &lt; i &gt;. Przykład: T-001.",IF(COUNTIFS('Trades'!$A$9:$A$208,B110)&lt;&gt;1,"ID musi pasować do jednego wiersza Trades",IF(NOT(ISNUMBER(C110)),"Podaj prawidłowy czas zamknięcia",IF(OR(C110&lt;1,C110&gt;2958465),"Podaj prawidłowy czas zamknięcia",IF(NOT(ISNUMBER(D110)),"Podaj dodatnią zamkniętą ilość",IF(OR(D110&lt;=0,D110&gt;1000000,ROUND(D110,8)&lt;&gt;D110),"Podaj dodatnią zamkniętą ilość",IF(NOT(ISNUMBER(INDEX('Trades'!$D$9:$D$208,MATCH(B110,'Trades'!$A$9:$A$208,0)))),"Podaj prawidłowy czas otwarcia",IF(C110&lt;INDEX('Trades'!$D$9:$D$208,MATCH(B110,'Trades'!$A$9:$A$208,0)),"Wyjście poprzedza otwarcie",IF(AND(E110&lt;&gt;"",OR(NOT(ISNUMBER(E110)),E110&lt;=0)),"Podaj dodatnią cenę lub pozostaw puste",IF(AND(F110&lt;&gt;"",NOT(ISNUMBER(F110))),"P&amp;L brutto musi być liczbą lub pozostać pusty",IF(AND(ISNUMBER(F110),OR(ABS(F110)&gt;1000000000,ROUND(F110,2)&lt;&gt;F110)),"Kwoty: do 2 miejsc po przecinku; wartość bezwzględna wpisu ≤ 1 000 000 000.",""))))))))))))))))</x:f>
      </x:c>
      <x:c r="I110" s="29" t="str">
        <x:f>IF(ISNUMBER(D110),ROUND(D110,8),"")</x:f>
      </x:c>
      <x:c r="J110" s="29" t="n">
        <x:f>IF(ISNUMBER(F110),1,0)</x:f>
        <x:v>0</x:v>
      </x:c>
      <x:c r="K110" s="29" t="n">
        <x:f>IF(COUNTA(A110:F110)=0,0,1)</x:f>
        <x:v>0</x:v>
      </x:c>
    </x:row>
    <x:row r="111" ht="36" customHeight="1">
      <x:c r="A111" s="34"/>
      <x:c r="B111" s="34"/>
      <x:c r="C111" s="35"/>
      <x:c r="D111" s="36"/>
      <x:c r="E111" s="36"/>
      <x:c r="F111" s="37"/>
      <x:c r="G111" s="38" t="n">
        <x:f>IF(K111=0,0,IF(H111="",1,-1))</x:f>
        <x:v>0</x:v>
      </x:c>
      <x:c r="H111" s="33" t="str">
        <x:f>IF(K111=0,"",IF(A111="","Podaj ID wyjścia",IF(IF(IFERROR(OR(CODE(UPPER(LEFT(A111,1)))&lt;65,CODE(UPPER(LEFT(A111,1)))&gt;90),TRUE),TRUE,OR(NOT(ISTEXT(A111)),LEN(A111)&gt;64,LEN(A111)&lt;&gt;LEN(SUBSTITUTE(A111,"*","")),LEN(A111)&lt;&gt;LEN(SUBSTITUTE(A111,"?","")),LEN(A111)&lt;&gt;LEN(SUBSTITUTE(A111,"~","")),LEN(A111)&lt;&gt;LEN(SUBSTITUTE(A111,"=","")),LEN(A111)&lt;&gt;LEN(SUBSTITUTE(A111,"&lt;","")),LEN(A111)&lt;&gt;LEN(SUBSTITUTE(A111,"&gt;","")))),"ID: tekst zaczynający się od A–Z, do 64 znaków; bez *, ?, ~, =, &lt; i &gt;. Przykład: T-001.",IF(COUNTIFS('Exits'!$A$9:$A$608,A111)&lt;&gt;1,"ID wyjścia się powtarza",IF(B111="","Podaj ID nadrzędnej transakcji",IF(IF(IFERROR(OR(CODE(UPPER(LEFT(B111,1)))&lt;65,CODE(UPPER(LEFT(B111,1)))&gt;90),TRUE),TRUE,OR(NOT(ISTEXT(B111)),LEN(B111)&gt;64,LEN(B111)&lt;&gt;LEN(SUBSTITUTE(B111,"*","")),LEN(B111)&lt;&gt;LEN(SUBSTITUTE(B111,"?","")),LEN(B111)&lt;&gt;LEN(SUBSTITUTE(B111,"~","")),LEN(B111)&lt;&gt;LEN(SUBSTITUTE(B111,"=","")),LEN(B111)&lt;&gt;LEN(SUBSTITUTE(B111,"&lt;","")),LEN(B111)&lt;&gt;LEN(SUBSTITUTE(B111,"&gt;","")))),"ID: tekst zaczynający się od A–Z, do 64 znaków; bez *, ?, ~, =, &lt; i &gt;. Przykład: T-001.",IF(COUNTIFS('Trades'!$A$9:$A$208,B111)&lt;&gt;1,"ID musi pasować do jednego wiersza Trades",IF(NOT(ISNUMBER(C111)),"Podaj prawidłowy czas zamknięcia",IF(OR(C111&lt;1,C111&gt;2958465),"Podaj prawidłowy czas zamknięcia",IF(NOT(ISNUMBER(D111)),"Podaj dodatnią zamkniętą ilość",IF(OR(D111&lt;=0,D111&gt;1000000,ROUND(D111,8)&lt;&gt;D111),"Podaj dodatnią zamkniętą ilość",IF(NOT(ISNUMBER(INDEX('Trades'!$D$9:$D$208,MATCH(B111,'Trades'!$A$9:$A$208,0)))),"Podaj prawidłowy czas otwarcia",IF(C111&lt;INDEX('Trades'!$D$9:$D$208,MATCH(B111,'Trades'!$A$9:$A$208,0)),"Wyjście poprzedza otwarcie",IF(AND(E111&lt;&gt;"",OR(NOT(ISNUMBER(E111)),E111&lt;=0)),"Podaj dodatnią cenę lub pozostaw puste",IF(AND(F111&lt;&gt;"",NOT(ISNUMBER(F111))),"P&amp;L brutto musi być liczbą lub pozostać pusty",IF(AND(ISNUMBER(F111),OR(ABS(F111)&gt;1000000000,ROUND(F111,2)&lt;&gt;F111)),"Kwoty: do 2 miejsc po przecinku; wartość bezwzględna wpisu ≤ 1 000 000 000.",""))))))))))))))))</x:f>
      </x:c>
      <x:c r="I111" s="29" t="str">
        <x:f>IF(ISNUMBER(D111),ROUND(D111,8),"")</x:f>
      </x:c>
      <x:c r="J111" s="29" t="n">
        <x:f>IF(ISNUMBER(F111),1,0)</x:f>
        <x:v>0</x:v>
      </x:c>
      <x:c r="K111" s="29" t="n">
        <x:f>IF(COUNTA(A111:F111)=0,0,1)</x:f>
        <x:v>0</x:v>
      </x:c>
    </x:row>
    <x:row r="112" ht="36" customHeight="1">
      <x:c r="A112" s="34"/>
      <x:c r="B112" s="34"/>
      <x:c r="C112" s="35"/>
      <x:c r="D112" s="36"/>
      <x:c r="E112" s="36"/>
      <x:c r="F112" s="37"/>
      <x:c r="G112" s="38" t="n">
        <x:f>IF(K112=0,0,IF(H112="",1,-1))</x:f>
        <x:v>0</x:v>
      </x:c>
      <x:c r="H112" s="33" t="str">
        <x:f>IF(K112=0,"",IF(A112="","Podaj ID wyjścia",IF(IF(IFERROR(OR(CODE(UPPER(LEFT(A112,1)))&lt;65,CODE(UPPER(LEFT(A112,1)))&gt;90),TRUE),TRUE,OR(NOT(ISTEXT(A112)),LEN(A112)&gt;64,LEN(A112)&lt;&gt;LEN(SUBSTITUTE(A112,"*","")),LEN(A112)&lt;&gt;LEN(SUBSTITUTE(A112,"?","")),LEN(A112)&lt;&gt;LEN(SUBSTITUTE(A112,"~","")),LEN(A112)&lt;&gt;LEN(SUBSTITUTE(A112,"=","")),LEN(A112)&lt;&gt;LEN(SUBSTITUTE(A112,"&lt;","")),LEN(A112)&lt;&gt;LEN(SUBSTITUTE(A112,"&gt;","")))),"ID: tekst zaczynający się od A–Z, do 64 znaków; bez *, ?, ~, =, &lt; i &gt;. Przykład: T-001.",IF(COUNTIFS('Exits'!$A$9:$A$608,A112)&lt;&gt;1,"ID wyjścia się powtarza",IF(B112="","Podaj ID nadrzędnej transakcji",IF(IF(IFERROR(OR(CODE(UPPER(LEFT(B112,1)))&lt;65,CODE(UPPER(LEFT(B112,1)))&gt;90),TRUE),TRUE,OR(NOT(ISTEXT(B112)),LEN(B112)&gt;64,LEN(B112)&lt;&gt;LEN(SUBSTITUTE(B112,"*","")),LEN(B112)&lt;&gt;LEN(SUBSTITUTE(B112,"?","")),LEN(B112)&lt;&gt;LEN(SUBSTITUTE(B112,"~","")),LEN(B112)&lt;&gt;LEN(SUBSTITUTE(B112,"=","")),LEN(B112)&lt;&gt;LEN(SUBSTITUTE(B112,"&lt;","")),LEN(B112)&lt;&gt;LEN(SUBSTITUTE(B112,"&gt;","")))),"ID: tekst zaczynający się od A–Z, do 64 znaków; bez *, ?, ~, =, &lt; i &gt;. Przykład: T-001.",IF(COUNTIFS('Trades'!$A$9:$A$208,B112)&lt;&gt;1,"ID musi pasować do jednego wiersza Trades",IF(NOT(ISNUMBER(C112)),"Podaj prawidłowy czas zamknięcia",IF(OR(C112&lt;1,C112&gt;2958465),"Podaj prawidłowy czas zamknięcia",IF(NOT(ISNUMBER(D112)),"Podaj dodatnią zamkniętą ilość",IF(OR(D112&lt;=0,D112&gt;1000000,ROUND(D112,8)&lt;&gt;D112),"Podaj dodatnią zamkniętą ilość",IF(NOT(ISNUMBER(INDEX('Trades'!$D$9:$D$208,MATCH(B112,'Trades'!$A$9:$A$208,0)))),"Podaj prawidłowy czas otwarcia",IF(C112&lt;INDEX('Trades'!$D$9:$D$208,MATCH(B112,'Trades'!$A$9:$A$208,0)),"Wyjście poprzedza otwarcie",IF(AND(E112&lt;&gt;"",OR(NOT(ISNUMBER(E112)),E112&lt;=0)),"Podaj dodatnią cenę lub pozostaw puste",IF(AND(F112&lt;&gt;"",NOT(ISNUMBER(F112))),"P&amp;L brutto musi być liczbą lub pozostać pusty",IF(AND(ISNUMBER(F112),OR(ABS(F112)&gt;1000000000,ROUND(F112,2)&lt;&gt;F112)),"Kwoty: do 2 miejsc po przecinku; wartość bezwzględna wpisu ≤ 1 000 000 000.",""))))))))))))))))</x:f>
      </x:c>
      <x:c r="I112" s="29" t="str">
        <x:f>IF(ISNUMBER(D112),ROUND(D112,8),"")</x:f>
      </x:c>
      <x:c r="J112" s="29" t="n">
        <x:f>IF(ISNUMBER(F112),1,0)</x:f>
        <x:v>0</x:v>
      </x:c>
      <x:c r="K112" s="29" t="n">
        <x:f>IF(COUNTA(A112:F112)=0,0,1)</x:f>
        <x:v>0</x:v>
      </x:c>
    </x:row>
    <x:row r="113" ht="36" customHeight="1">
      <x:c r="A113" s="34"/>
      <x:c r="B113" s="34"/>
      <x:c r="C113" s="35"/>
      <x:c r="D113" s="36"/>
      <x:c r="E113" s="36"/>
      <x:c r="F113" s="37"/>
      <x:c r="G113" s="38" t="n">
        <x:f>IF(K113=0,0,IF(H113="",1,-1))</x:f>
        <x:v>0</x:v>
      </x:c>
      <x:c r="H113" s="33" t="str">
        <x:f>IF(K113=0,"",IF(A113="","Podaj ID wyjścia",IF(IF(IFERROR(OR(CODE(UPPER(LEFT(A113,1)))&lt;65,CODE(UPPER(LEFT(A113,1)))&gt;90),TRUE),TRUE,OR(NOT(ISTEXT(A113)),LEN(A113)&gt;64,LEN(A113)&lt;&gt;LEN(SUBSTITUTE(A113,"*","")),LEN(A113)&lt;&gt;LEN(SUBSTITUTE(A113,"?","")),LEN(A113)&lt;&gt;LEN(SUBSTITUTE(A113,"~","")),LEN(A113)&lt;&gt;LEN(SUBSTITUTE(A113,"=","")),LEN(A113)&lt;&gt;LEN(SUBSTITUTE(A113,"&lt;","")),LEN(A113)&lt;&gt;LEN(SUBSTITUTE(A113,"&gt;","")))),"ID: tekst zaczynający się od A–Z, do 64 znaków; bez *, ?, ~, =, &lt; i &gt;. Przykład: T-001.",IF(COUNTIFS('Exits'!$A$9:$A$608,A113)&lt;&gt;1,"ID wyjścia się powtarza",IF(B113="","Podaj ID nadrzędnej transakcji",IF(IF(IFERROR(OR(CODE(UPPER(LEFT(B113,1)))&lt;65,CODE(UPPER(LEFT(B113,1)))&gt;90),TRUE),TRUE,OR(NOT(ISTEXT(B113)),LEN(B113)&gt;64,LEN(B113)&lt;&gt;LEN(SUBSTITUTE(B113,"*","")),LEN(B113)&lt;&gt;LEN(SUBSTITUTE(B113,"?","")),LEN(B113)&lt;&gt;LEN(SUBSTITUTE(B113,"~","")),LEN(B113)&lt;&gt;LEN(SUBSTITUTE(B113,"=","")),LEN(B113)&lt;&gt;LEN(SUBSTITUTE(B113,"&lt;","")),LEN(B113)&lt;&gt;LEN(SUBSTITUTE(B113,"&gt;","")))),"ID: tekst zaczynający się od A–Z, do 64 znaków; bez *, ?, ~, =, &lt; i &gt;. Przykład: T-001.",IF(COUNTIFS('Trades'!$A$9:$A$208,B113)&lt;&gt;1,"ID musi pasować do jednego wiersza Trades",IF(NOT(ISNUMBER(C113)),"Podaj prawidłowy czas zamknięcia",IF(OR(C113&lt;1,C113&gt;2958465),"Podaj prawidłowy czas zamknięcia",IF(NOT(ISNUMBER(D113)),"Podaj dodatnią zamkniętą ilość",IF(OR(D113&lt;=0,D113&gt;1000000,ROUND(D113,8)&lt;&gt;D113),"Podaj dodatnią zamkniętą ilość",IF(NOT(ISNUMBER(INDEX('Trades'!$D$9:$D$208,MATCH(B113,'Trades'!$A$9:$A$208,0)))),"Podaj prawidłowy czas otwarcia",IF(C113&lt;INDEX('Trades'!$D$9:$D$208,MATCH(B113,'Trades'!$A$9:$A$208,0)),"Wyjście poprzedza otwarcie",IF(AND(E113&lt;&gt;"",OR(NOT(ISNUMBER(E113)),E113&lt;=0)),"Podaj dodatnią cenę lub pozostaw puste",IF(AND(F113&lt;&gt;"",NOT(ISNUMBER(F113))),"P&amp;L brutto musi być liczbą lub pozostać pusty",IF(AND(ISNUMBER(F113),OR(ABS(F113)&gt;1000000000,ROUND(F113,2)&lt;&gt;F113)),"Kwoty: do 2 miejsc po przecinku; wartość bezwzględna wpisu ≤ 1 000 000 000.",""))))))))))))))))</x:f>
      </x:c>
      <x:c r="I113" s="29" t="str">
        <x:f>IF(ISNUMBER(D113),ROUND(D113,8),"")</x:f>
      </x:c>
      <x:c r="J113" s="29" t="n">
        <x:f>IF(ISNUMBER(F113),1,0)</x:f>
        <x:v>0</x:v>
      </x:c>
      <x:c r="K113" s="29" t="n">
        <x:f>IF(COUNTA(A113:F113)=0,0,1)</x:f>
        <x:v>0</x:v>
      </x:c>
    </x:row>
    <x:row r="114" ht="36" customHeight="1">
      <x:c r="A114" s="34"/>
      <x:c r="B114" s="34"/>
      <x:c r="C114" s="35"/>
      <x:c r="D114" s="36"/>
      <x:c r="E114" s="36"/>
      <x:c r="F114" s="37"/>
      <x:c r="G114" s="38" t="n">
        <x:f>IF(K114=0,0,IF(H114="",1,-1))</x:f>
        <x:v>0</x:v>
      </x:c>
      <x:c r="H114" s="33" t="str">
        <x:f>IF(K114=0,"",IF(A114="","Podaj ID wyjścia",IF(IF(IFERROR(OR(CODE(UPPER(LEFT(A114,1)))&lt;65,CODE(UPPER(LEFT(A114,1)))&gt;90),TRUE),TRUE,OR(NOT(ISTEXT(A114)),LEN(A114)&gt;64,LEN(A114)&lt;&gt;LEN(SUBSTITUTE(A114,"*","")),LEN(A114)&lt;&gt;LEN(SUBSTITUTE(A114,"?","")),LEN(A114)&lt;&gt;LEN(SUBSTITUTE(A114,"~","")),LEN(A114)&lt;&gt;LEN(SUBSTITUTE(A114,"=","")),LEN(A114)&lt;&gt;LEN(SUBSTITUTE(A114,"&lt;","")),LEN(A114)&lt;&gt;LEN(SUBSTITUTE(A114,"&gt;","")))),"ID: tekst zaczynający się od A–Z, do 64 znaków; bez *, ?, ~, =, &lt; i &gt;. Przykład: T-001.",IF(COUNTIFS('Exits'!$A$9:$A$608,A114)&lt;&gt;1,"ID wyjścia się powtarza",IF(B114="","Podaj ID nadrzędnej transakcji",IF(IF(IFERROR(OR(CODE(UPPER(LEFT(B114,1)))&lt;65,CODE(UPPER(LEFT(B114,1)))&gt;90),TRUE),TRUE,OR(NOT(ISTEXT(B114)),LEN(B114)&gt;64,LEN(B114)&lt;&gt;LEN(SUBSTITUTE(B114,"*","")),LEN(B114)&lt;&gt;LEN(SUBSTITUTE(B114,"?","")),LEN(B114)&lt;&gt;LEN(SUBSTITUTE(B114,"~","")),LEN(B114)&lt;&gt;LEN(SUBSTITUTE(B114,"=","")),LEN(B114)&lt;&gt;LEN(SUBSTITUTE(B114,"&lt;","")),LEN(B114)&lt;&gt;LEN(SUBSTITUTE(B114,"&gt;","")))),"ID: tekst zaczynający się od A–Z, do 64 znaków; bez *, ?, ~, =, &lt; i &gt;. Przykład: T-001.",IF(COUNTIFS('Trades'!$A$9:$A$208,B114)&lt;&gt;1,"ID musi pasować do jednego wiersza Trades",IF(NOT(ISNUMBER(C114)),"Podaj prawidłowy czas zamknięcia",IF(OR(C114&lt;1,C114&gt;2958465),"Podaj prawidłowy czas zamknięcia",IF(NOT(ISNUMBER(D114)),"Podaj dodatnią zamkniętą ilość",IF(OR(D114&lt;=0,D114&gt;1000000,ROUND(D114,8)&lt;&gt;D114),"Podaj dodatnią zamkniętą ilość",IF(NOT(ISNUMBER(INDEX('Trades'!$D$9:$D$208,MATCH(B114,'Trades'!$A$9:$A$208,0)))),"Podaj prawidłowy czas otwarcia",IF(C114&lt;INDEX('Trades'!$D$9:$D$208,MATCH(B114,'Trades'!$A$9:$A$208,0)),"Wyjście poprzedza otwarcie",IF(AND(E114&lt;&gt;"",OR(NOT(ISNUMBER(E114)),E114&lt;=0)),"Podaj dodatnią cenę lub pozostaw puste",IF(AND(F114&lt;&gt;"",NOT(ISNUMBER(F114))),"P&amp;L brutto musi być liczbą lub pozostać pusty",IF(AND(ISNUMBER(F114),OR(ABS(F114)&gt;1000000000,ROUND(F114,2)&lt;&gt;F114)),"Kwoty: do 2 miejsc po przecinku; wartość bezwzględna wpisu ≤ 1 000 000 000.",""))))))))))))))))</x:f>
      </x:c>
      <x:c r="I114" s="29" t="str">
        <x:f>IF(ISNUMBER(D114),ROUND(D114,8),"")</x:f>
      </x:c>
      <x:c r="J114" s="29" t="n">
        <x:f>IF(ISNUMBER(F114),1,0)</x:f>
        <x:v>0</x:v>
      </x:c>
      <x:c r="K114" s="29" t="n">
        <x:f>IF(COUNTA(A114:F114)=0,0,1)</x:f>
        <x:v>0</x:v>
      </x:c>
    </x:row>
    <x:row r="115" ht="36" customHeight="1">
      <x:c r="A115" s="34"/>
      <x:c r="B115" s="34"/>
      <x:c r="C115" s="35"/>
      <x:c r="D115" s="36"/>
      <x:c r="E115" s="36"/>
      <x:c r="F115" s="37"/>
      <x:c r="G115" s="38" t="n">
        <x:f>IF(K115=0,0,IF(H115="",1,-1))</x:f>
        <x:v>0</x:v>
      </x:c>
      <x:c r="H115" s="33" t="str">
        <x:f>IF(K115=0,"",IF(A115="","Podaj ID wyjścia",IF(IF(IFERROR(OR(CODE(UPPER(LEFT(A115,1)))&lt;65,CODE(UPPER(LEFT(A115,1)))&gt;90),TRUE),TRUE,OR(NOT(ISTEXT(A115)),LEN(A115)&gt;64,LEN(A115)&lt;&gt;LEN(SUBSTITUTE(A115,"*","")),LEN(A115)&lt;&gt;LEN(SUBSTITUTE(A115,"?","")),LEN(A115)&lt;&gt;LEN(SUBSTITUTE(A115,"~","")),LEN(A115)&lt;&gt;LEN(SUBSTITUTE(A115,"=","")),LEN(A115)&lt;&gt;LEN(SUBSTITUTE(A115,"&lt;","")),LEN(A115)&lt;&gt;LEN(SUBSTITUTE(A115,"&gt;","")))),"ID: tekst zaczynający się od A–Z, do 64 znaków; bez *, ?, ~, =, &lt; i &gt;. Przykład: T-001.",IF(COUNTIFS('Exits'!$A$9:$A$608,A115)&lt;&gt;1,"ID wyjścia się powtarza",IF(B115="","Podaj ID nadrzędnej transakcji",IF(IF(IFERROR(OR(CODE(UPPER(LEFT(B115,1)))&lt;65,CODE(UPPER(LEFT(B115,1)))&gt;90),TRUE),TRUE,OR(NOT(ISTEXT(B115)),LEN(B115)&gt;64,LEN(B115)&lt;&gt;LEN(SUBSTITUTE(B115,"*","")),LEN(B115)&lt;&gt;LEN(SUBSTITUTE(B115,"?","")),LEN(B115)&lt;&gt;LEN(SUBSTITUTE(B115,"~","")),LEN(B115)&lt;&gt;LEN(SUBSTITUTE(B115,"=","")),LEN(B115)&lt;&gt;LEN(SUBSTITUTE(B115,"&lt;","")),LEN(B115)&lt;&gt;LEN(SUBSTITUTE(B115,"&gt;","")))),"ID: tekst zaczynający się od A–Z, do 64 znaków; bez *, ?, ~, =, &lt; i &gt;. Przykład: T-001.",IF(COUNTIFS('Trades'!$A$9:$A$208,B115)&lt;&gt;1,"ID musi pasować do jednego wiersza Trades",IF(NOT(ISNUMBER(C115)),"Podaj prawidłowy czas zamknięcia",IF(OR(C115&lt;1,C115&gt;2958465),"Podaj prawidłowy czas zamknięcia",IF(NOT(ISNUMBER(D115)),"Podaj dodatnią zamkniętą ilość",IF(OR(D115&lt;=0,D115&gt;1000000,ROUND(D115,8)&lt;&gt;D115),"Podaj dodatnią zamkniętą ilość",IF(NOT(ISNUMBER(INDEX('Trades'!$D$9:$D$208,MATCH(B115,'Trades'!$A$9:$A$208,0)))),"Podaj prawidłowy czas otwarcia",IF(C115&lt;INDEX('Trades'!$D$9:$D$208,MATCH(B115,'Trades'!$A$9:$A$208,0)),"Wyjście poprzedza otwarcie",IF(AND(E115&lt;&gt;"",OR(NOT(ISNUMBER(E115)),E115&lt;=0)),"Podaj dodatnią cenę lub pozostaw puste",IF(AND(F115&lt;&gt;"",NOT(ISNUMBER(F115))),"P&amp;L brutto musi być liczbą lub pozostać pusty",IF(AND(ISNUMBER(F115),OR(ABS(F115)&gt;1000000000,ROUND(F115,2)&lt;&gt;F115)),"Kwoty: do 2 miejsc po przecinku; wartość bezwzględna wpisu ≤ 1 000 000 000.",""))))))))))))))))</x:f>
      </x:c>
      <x:c r="I115" s="29" t="str">
        <x:f>IF(ISNUMBER(D115),ROUND(D115,8),"")</x:f>
      </x:c>
      <x:c r="J115" s="29" t="n">
        <x:f>IF(ISNUMBER(F115),1,0)</x:f>
        <x:v>0</x:v>
      </x:c>
      <x:c r="K115" s="29" t="n">
        <x:f>IF(COUNTA(A115:F115)=0,0,1)</x:f>
        <x:v>0</x:v>
      </x:c>
    </x:row>
    <x:row r="116" ht="36" customHeight="1">
      <x:c r="A116" s="34"/>
      <x:c r="B116" s="34"/>
      <x:c r="C116" s="35"/>
      <x:c r="D116" s="36"/>
      <x:c r="E116" s="36"/>
      <x:c r="F116" s="37"/>
      <x:c r="G116" s="38" t="n">
        <x:f>IF(K116=0,0,IF(H116="",1,-1))</x:f>
        <x:v>0</x:v>
      </x:c>
      <x:c r="H116" s="33" t="str">
        <x:f>IF(K116=0,"",IF(A116="","Podaj ID wyjścia",IF(IF(IFERROR(OR(CODE(UPPER(LEFT(A116,1)))&lt;65,CODE(UPPER(LEFT(A116,1)))&gt;90),TRUE),TRUE,OR(NOT(ISTEXT(A116)),LEN(A116)&gt;64,LEN(A116)&lt;&gt;LEN(SUBSTITUTE(A116,"*","")),LEN(A116)&lt;&gt;LEN(SUBSTITUTE(A116,"?","")),LEN(A116)&lt;&gt;LEN(SUBSTITUTE(A116,"~","")),LEN(A116)&lt;&gt;LEN(SUBSTITUTE(A116,"=","")),LEN(A116)&lt;&gt;LEN(SUBSTITUTE(A116,"&lt;","")),LEN(A116)&lt;&gt;LEN(SUBSTITUTE(A116,"&gt;","")))),"ID: tekst zaczynający się od A–Z, do 64 znaków; bez *, ?, ~, =, &lt; i &gt;. Przykład: T-001.",IF(COUNTIFS('Exits'!$A$9:$A$608,A116)&lt;&gt;1,"ID wyjścia się powtarza",IF(B116="","Podaj ID nadrzędnej transakcji",IF(IF(IFERROR(OR(CODE(UPPER(LEFT(B116,1)))&lt;65,CODE(UPPER(LEFT(B116,1)))&gt;90),TRUE),TRUE,OR(NOT(ISTEXT(B116)),LEN(B116)&gt;64,LEN(B116)&lt;&gt;LEN(SUBSTITUTE(B116,"*","")),LEN(B116)&lt;&gt;LEN(SUBSTITUTE(B116,"?","")),LEN(B116)&lt;&gt;LEN(SUBSTITUTE(B116,"~","")),LEN(B116)&lt;&gt;LEN(SUBSTITUTE(B116,"=","")),LEN(B116)&lt;&gt;LEN(SUBSTITUTE(B116,"&lt;","")),LEN(B116)&lt;&gt;LEN(SUBSTITUTE(B116,"&gt;","")))),"ID: tekst zaczynający się od A–Z, do 64 znaków; bez *, ?, ~, =, &lt; i &gt;. Przykład: T-001.",IF(COUNTIFS('Trades'!$A$9:$A$208,B116)&lt;&gt;1,"ID musi pasować do jednego wiersza Trades",IF(NOT(ISNUMBER(C116)),"Podaj prawidłowy czas zamknięcia",IF(OR(C116&lt;1,C116&gt;2958465),"Podaj prawidłowy czas zamknięcia",IF(NOT(ISNUMBER(D116)),"Podaj dodatnią zamkniętą ilość",IF(OR(D116&lt;=0,D116&gt;1000000,ROUND(D116,8)&lt;&gt;D116),"Podaj dodatnią zamkniętą ilość",IF(NOT(ISNUMBER(INDEX('Trades'!$D$9:$D$208,MATCH(B116,'Trades'!$A$9:$A$208,0)))),"Podaj prawidłowy czas otwarcia",IF(C116&lt;INDEX('Trades'!$D$9:$D$208,MATCH(B116,'Trades'!$A$9:$A$208,0)),"Wyjście poprzedza otwarcie",IF(AND(E116&lt;&gt;"",OR(NOT(ISNUMBER(E116)),E116&lt;=0)),"Podaj dodatnią cenę lub pozostaw puste",IF(AND(F116&lt;&gt;"",NOT(ISNUMBER(F116))),"P&amp;L brutto musi być liczbą lub pozostać pusty",IF(AND(ISNUMBER(F116),OR(ABS(F116)&gt;1000000000,ROUND(F116,2)&lt;&gt;F116)),"Kwoty: do 2 miejsc po przecinku; wartość bezwzględna wpisu ≤ 1 000 000 000.",""))))))))))))))))</x:f>
      </x:c>
      <x:c r="I116" s="29" t="str">
        <x:f>IF(ISNUMBER(D116),ROUND(D116,8),"")</x:f>
      </x:c>
      <x:c r="J116" s="29" t="n">
        <x:f>IF(ISNUMBER(F116),1,0)</x:f>
        <x:v>0</x:v>
      </x:c>
      <x:c r="K116" s="29" t="n">
        <x:f>IF(COUNTA(A116:F116)=0,0,1)</x:f>
        <x:v>0</x:v>
      </x:c>
    </x:row>
    <x:row r="117" ht="36" customHeight="1">
      <x:c r="A117" s="34"/>
      <x:c r="B117" s="34"/>
      <x:c r="C117" s="35"/>
      <x:c r="D117" s="36"/>
      <x:c r="E117" s="36"/>
      <x:c r="F117" s="37"/>
      <x:c r="G117" s="38" t="n">
        <x:f>IF(K117=0,0,IF(H117="",1,-1))</x:f>
        <x:v>0</x:v>
      </x:c>
      <x:c r="H117" s="33" t="str">
        <x:f>IF(K117=0,"",IF(A117="","Podaj ID wyjścia",IF(IF(IFERROR(OR(CODE(UPPER(LEFT(A117,1)))&lt;65,CODE(UPPER(LEFT(A117,1)))&gt;90),TRUE),TRUE,OR(NOT(ISTEXT(A117)),LEN(A117)&gt;64,LEN(A117)&lt;&gt;LEN(SUBSTITUTE(A117,"*","")),LEN(A117)&lt;&gt;LEN(SUBSTITUTE(A117,"?","")),LEN(A117)&lt;&gt;LEN(SUBSTITUTE(A117,"~","")),LEN(A117)&lt;&gt;LEN(SUBSTITUTE(A117,"=","")),LEN(A117)&lt;&gt;LEN(SUBSTITUTE(A117,"&lt;","")),LEN(A117)&lt;&gt;LEN(SUBSTITUTE(A117,"&gt;","")))),"ID: tekst zaczynający się od A–Z, do 64 znaków; bez *, ?, ~, =, &lt; i &gt;. Przykład: T-001.",IF(COUNTIFS('Exits'!$A$9:$A$608,A117)&lt;&gt;1,"ID wyjścia się powtarza",IF(B117="","Podaj ID nadrzędnej transakcji",IF(IF(IFERROR(OR(CODE(UPPER(LEFT(B117,1)))&lt;65,CODE(UPPER(LEFT(B117,1)))&gt;90),TRUE),TRUE,OR(NOT(ISTEXT(B117)),LEN(B117)&gt;64,LEN(B117)&lt;&gt;LEN(SUBSTITUTE(B117,"*","")),LEN(B117)&lt;&gt;LEN(SUBSTITUTE(B117,"?","")),LEN(B117)&lt;&gt;LEN(SUBSTITUTE(B117,"~","")),LEN(B117)&lt;&gt;LEN(SUBSTITUTE(B117,"=","")),LEN(B117)&lt;&gt;LEN(SUBSTITUTE(B117,"&lt;","")),LEN(B117)&lt;&gt;LEN(SUBSTITUTE(B117,"&gt;","")))),"ID: tekst zaczynający się od A–Z, do 64 znaków; bez *, ?, ~, =, &lt; i &gt;. Przykład: T-001.",IF(COUNTIFS('Trades'!$A$9:$A$208,B117)&lt;&gt;1,"ID musi pasować do jednego wiersza Trades",IF(NOT(ISNUMBER(C117)),"Podaj prawidłowy czas zamknięcia",IF(OR(C117&lt;1,C117&gt;2958465),"Podaj prawidłowy czas zamknięcia",IF(NOT(ISNUMBER(D117)),"Podaj dodatnią zamkniętą ilość",IF(OR(D117&lt;=0,D117&gt;1000000,ROUND(D117,8)&lt;&gt;D117),"Podaj dodatnią zamkniętą ilość",IF(NOT(ISNUMBER(INDEX('Trades'!$D$9:$D$208,MATCH(B117,'Trades'!$A$9:$A$208,0)))),"Podaj prawidłowy czas otwarcia",IF(C117&lt;INDEX('Trades'!$D$9:$D$208,MATCH(B117,'Trades'!$A$9:$A$208,0)),"Wyjście poprzedza otwarcie",IF(AND(E117&lt;&gt;"",OR(NOT(ISNUMBER(E117)),E117&lt;=0)),"Podaj dodatnią cenę lub pozostaw puste",IF(AND(F117&lt;&gt;"",NOT(ISNUMBER(F117))),"P&amp;L brutto musi być liczbą lub pozostać pusty",IF(AND(ISNUMBER(F117),OR(ABS(F117)&gt;1000000000,ROUND(F117,2)&lt;&gt;F117)),"Kwoty: do 2 miejsc po przecinku; wartość bezwzględna wpisu ≤ 1 000 000 000.",""))))))))))))))))</x:f>
      </x:c>
      <x:c r="I117" s="29" t="str">
        <x:f>IF(ISNUMBER(D117),ROUND(D117,8),"")</x:f>
      </x:c>
      <x:c r="J117" s="29" t="n">
        <x:f>IF(ISNUMBER(F117),1,0)</x:f>
        <x:v>0</x:v>
      </x:c>
      <x:c r="K117" s="29" t="n">
        <x:f>IF(COUNTA(A117:F117)=0,0,1)</x:f>
        <x:v>0</x:v>
      </x:c>
    </x:row>
    <x:row r="118" ht="36" customHeight="1">
      <x:c r="A118" s="34"/>
      <x:c r="B118" s="34"/>
      <x:c r="C118" s="35"/>
      <x:c r="D118" s="36"/>
      <x:c r="E118" s="36"/>
      <x:c r="F118" s="37"/>
      <x:c r="G118" s="38" t="n">
        <x:f>IF(K118=0,0,IF(H118="",1,-1))</x:f>
        <x:v>0</x:v>
      </x:c>
      <x:c r="H118" s="33" t="str">
        <x:f>IF(K118=0,"",IF(A118="","Podaj ID wyjścia",IF(IF(IFERROR(OR(CODE(UPPER(LEFT(A118,1)))&lt;65,CODE(UPPER(LEFT(A118,1)))&gt;90),TRUE),TRUE,OR(NOT(ISTEXT(A118)),LEN(A118)&gt;64,LEN(A118)&lt;&gt;LEN(SUBSTITUTE(A118,"*","")),LEN(A118)&lt;&gt;LEN(SUBSTITUTE(A118,"?","")),LEN(A118)&lt;&gt;LEN(SUBSTITUTE(A118,"~","")),LEN(A118)&lt;&gt;LEN(SUBSTITUTE(A118,"=","")),LEN(A118)&lt;&gt;LEN(SUBSTITUTE(A118,"&lt;","")),LEN(A118)&lt;&gt;LEN(SUBSTITUTE(A118,"&gt;","")))),"ID: tekst zaczynający się od A–Z, do 64 znaków; bez *, ?, ~, =, &lt; i &gt;. Przykład: T-001.",IF(COUNTIFS('Exits'!$A$9:$A$608,A118)&lt;&gt;1,"ID wyjścia się powtarza",IF(B118="","Podaj ID nadrzędnej transakcji",IF(IF(IFERROR(OR(CODE(UPPER(LEFT(B118,1)))&lt;65,CODE(UPPER(LEFT(B118,1)))&gt;90),TRUE),TRUE,OR(NOT(ISTEXT(B118)),LEN(B118)&gt;64,LEN(B118)&lt;&gt;LEN(SUBSTITUTE(B118,"*","")),LEN(B118)&lt;&gt;LEN(SUBSTITUTE(B118,"?","")),LEN(B118)&lt;&gt;LEN(SUBSTITUTE(B118,"~","")),LEN(B118)&lt;&gt;LEN(SUBSTITUTE(B118,"=","")),LEN(B118)&lt;&gt;LEN(SUBSTITUTE(B118,"&lt;","")),LEN(B118)&lt;&gt;LEN(SUBSTITUTE(B118,"&gt;","")))),"ID: tekst zaczynający się od A–Z, do 64 znaków; bez *, ?, ~, =, &lt; i &gt;. Przykład: T-001.",IF(COUNTIFS('Trades'!$A$9:$A$208,B118)&lt;&gt;1,"ID musi pasować do jednego wiersza Trades",IF(NOT(ISNUMBER(C118)),"Podaj prawidłowy czas zamknięcia",IF(OR(C118&lt;1,C118&gt;2958465),"Podaj prawidłowy czas zamknięcia",IF(NOT(ISNUMBER(D118)),"Podaj dodatnią zamkniętą ilość",IF(OR(D118&lt;=0,D118&gt;1000000,ROUND(D118,8)&lt;&gt;D118),"Podaj dodatnią zamkniętą ilość",IF(NOT(ISNUMBER(INDEX('Trades'!$D$9:$D$208,MATCH(B118,'Trades'!$A$9:$A$208,0)))),"Podaj prawidłowy czas otwarcia",IF(C118&lt;INDEX('Trades'!$D$9:$D$208,MATCH(B118,'Trades'!$A$9:$A$208,0)),"Wyjście poprzedza otwarcie",IF(AND(E118&lt;&gt;"",OR(NOT(ISNUMBER(E118)),E118&lt;=0)),"Podaj dodatnią cenę lub pozostaw puste",IF(AND(F118&lt;&gt;"",NOT(ISNUMBER(F118))),"P&amp;L brutto musi być liczbą lub pozostać pusty",IF(AND(ISNUMBER(F118),OR(ABS(F118)&gt;1000000000,ROUND(F118,2)&lt;&gt;F118)),"Kwoty: do 2 miejsc po przecinku; wartość bezwzględna wpisu ≤ 1 000 000 000.",""))))))))))))))))</x:f>
      </x:c>
      <x:c r="I118" s="29" t="str">
        <x:f>IF(ISNUMBER(D118),ROUND(D118,8),"")</x:f>
      </x:c>
      <x:c r="J118" s="29" t="n">
        <x:f>IF(ISNUMBER(F118),1,0)</x:f>
        <x:v>0</x:v>
      </x:c>
      <x:c r="K118" s="29" t="n">
        <x:f>IF(COUNTA(A118:F118)=0,0,1)</x:f>
        <x:v>0</x:v>
      </x:c>
    </x:row>
    <x:row r="119" ht="36" customHeight="1">
      <x:c r="A119" s="34"/>
      <x:c r="B119" s="34"/>
      <x:c r="C119" s="35"/>
      <x:c r="D119" s="36"/>
      <x:c r="E119" s="36"/>
      <x:c r="F119" s="37"/>
      <x:c r="G119" s="38" t="n">
        <x:f>IF(K119=0,0,IF(H119="",1,-1))</x:f>
        <x:v>0</x:v>
      </x:c>
      <x:c r="H119" s="33" t="str">
        <x:f>IF(K119=0,"",IF(A119="","Podaj ID wyjścia",IF(IF(IFERROR(OR(CODE(UPPER(LEFT(A119,1)))&lt;65,CODE(UPPER(LEFT(A119,1)))&gt;90),TRUE),TRUE,OR(NOT(ISTEXT(A119)),LEN(A119)&gt;64,LEN(A119)&lt;&gt;LEN(SUBSTITUTE(A119,"*","")),LEN(A119)&lt;&gt;LEN(SUBSTITUTE(A119,"?","")),LEN(A119)&lt;&gt;LEN(SUBSTITUTE(A119,"~","")),LEN(A119)&lt;&gt;LEN(SUBSTITUTE(A119,"=","")),LEN(A119)&lt;&gt;LEN(SUBSTITUTE(A119,"&lt;","")),LEN(A119)&lt;&gt;LEN(SUBSTITUTE(A119,"&gt;","")))),"ID: tekst zaczynający się od A–Z, do 64 znaków; bez *, ?, ~, =, &lt; i &gt;. Przykład: T-001.",IF(COUNTIFS('Exits'!$A$9:$A$608,A119)&lt;&gt;1,"ID wyjścia się powtarza",IF(B119="","Podaj ID nadrzędnej transakcji",IF(IF(IFERROR(OR(CODE(UPPER(LEFT(B119,1)))&lt;65,CODE(UPPER(LEFT(B119,1)))&gt;90),TRUE),TRUE,OR(NOT(ISTEXT(B119)),LEN(B119)&gt;64,LEN(B119)&lt;&gt;LEN(SUBSTITUTE(B119,"*","")),LEN(B119)&lt;&gt;LEN(SUBSTITUTE(B119,"?","")),LEN(B119)&lt;&gt;LEN(SUBSTITUTE(B119,"~","")),LEN(B119)&lt;&gt;LEN(SUBSTITUTE(B119,"=","")),LEN(B119)&lt;&gt;LEN(SUBSTITUTE(B119,"&lt;","")),LEN(B119)&lt;&gt;LEN(SUBSTITUTE(B119,"&gt;","")))),"ID: tekst zaczynający się od A–Z, do 64 znaków; bez *, ?, ~, =, &lt; i &gt;. Przykład: T-001.",IF(COUNTIFS('Trades'!$A$9:$A$208,B119)&lt;&gt;1,"ID musi pasować do jednego wiersza Trades",IF(NOT(ISNUMBER(C119)),"Podaj prawidłowy czas zamknięcia",IF(OR(C119&lt;1,C119&gt;2958465),"Podaj prawidłowy czas zamknięcia",IF(NOT(ISNUMBER(D119)),"Podaj dodatnią zamkniętą ilość",IF(OR(D119&lt;=0,D119&gt;1000000,ROUND(D119,8)&lt;&gt;D119),"Podaj dodatnią zamkniętą ilość",IF(NOT(ISNUMBER(INDEX('Trades'!$D$9:$D$208,MATCH(B119,'Trades'!$A$9:$A$208,0)))),"Podaj prawidłowy czas otwarcia",IF(C119&lt;INDEX('Trades'!$D$9:$D$208,MATCH(B119,'Trades'!$A$9:$A$208,0)),"Wyjście poprzedza otwarcie",IF(AND(E119&lt;&gt;"",OR(NOT(ISNUMBER(E119)),E119&lt;=0)),"Podaj dodatnią cenę lub pozostaw puste",IF(AND(F119&lt;&gt;"",NOT(ISNUMBER(F119))),"P&amp;L brutto musi być liczbą lub pozostać pusty",IF(AND(ISNUMBER(F119),OR(ABS(F119)&gt;1000000000,ROUND(F119,2)&lt;&gt;F119)),"Kwoty: do 2 miejsc po przecinku; wartość bezwzględna wpisu ≤ 1 000 000 000.",""))))))))))))))))</x:f>
      </x:c>
      <x:c r="I119" s="29" t="str">
        <x:f>IF(ISNUMBER(D119),ROUND(D119,8),"")</x:f>
      </x:c>
      <x:c r="J119" s="29" t="n">
        <x:f>IF(ISNUMBER(F119),1,0)</x:f>
        <x:v>0</x:v>
      </x:c>
      <x:c r="K119" s="29" t="n">
        <x:f>IF(COUNTA(A119:F119)=0,0,1)</x:f>
        <x:v>0</x:v>
      </x:c>
    </x:row>
    <x:row r="120" ht="36" customHeight="1">
      <x:c r="A120" s="34"/>
      <x:c r="B120" s="34"/>
      <x:c r="C120" s="35"/>
      <x:c r="D120" s="36"/>
      <x:c r="E120" s="36"/>
      <x:c r="F120" s="37"/>
      <x:c r="G120" s="38" t="n">
        <x:f>IF(K120=0,0,IF(H120="",1,-1))</x:f>
        <x:v>0</x:v>
      </x:c>
      <x:c r="H120" s="33" t="str">
        <x:f>IF(K120=0,"",IF(A120="","Podaj ID wyjścia",IF(IF(IFERROR(OR(CODE(UPPER(LEFT(A120,1)))&lt;65,CODE(UPPER(LEFT(A120,1)))&gt;90),TRUE),TRUE,OR(NOT(ISTEXT(A120)),LEN(A120)&gt;64,LEN(A120)&lt;&gt;LEN(SUBSTITUTE(A120,"*","")),LEN(A120)&lt;&gt;LEN(SUBSTITUTE(A120,"?","")),LEN(A120)&lt;&gt;LEN(SUBSTITUTE(A120,"~","")),LEN(A120)&lt;&gt;LEN(SUBSTITUTE(A120,"=","")),LEN(A120)&lt;&gt;LEN(SUBSTITUTE(A120,"&lt;","")),LEN(A120)&lt;&gt;LEN(SUBSTITUTE(A120,"&gt;","")))),"ID: tekst zaczynający się od A–Z, do 64 znaków; bez *, ?, ~, =, &lt; i &gt;. Przykład: T-001.",IF(COUNTIFS('Exits'!$A$9:$A$608,A120)&lt;&gt;1,"ID wyjścia się powtarza",IF(B120="","Podaj ID nadrzędnej transakcji",IF(IF(IFERROR(OR(CODE(UPPER(LEFT(B120,1)))&lt;65,CODE(UPPER(LEFT(B120,1)))&gt;90),TRUE),TRUE,OR(NOT(ISTEXT(B120)),LEN(B120)&gt;64,LEN(B120)&lt;&gt;LEN(SUBSTITUTE(B120,"*","")),LEN(B120)&lt;&gt;LEN(SUBSTITUTE(B120,"?","")),LEN(B120)&lt;&gt;LEN(SUBSTITUTE(B120,"~","")),LEN(B120)&lt;&gt;LEN(SUBSTITUTE(B120,"=","")),LEN(B120)&lt;&gt;LEN(SUBSTITUTE(B120,"&lt;","")),LEN(B120)&lt;&gt;LEN(SUBSTITUTE(B120,"&gt;","")))),"ID: tekst zaczynający się od A–Z, do 64 znaków; bez *, ?, ~, =, &lt; i &gt;. Przykład: T-001.",IF(COUNTIFS('Trades'!$A$9:$A$208,B120)&lt;&gt;1,"ID musi pasować do jednego wiersza Trades",IF(NOT(ISNUMBER(C120)),"Podaj prawidłowy czas zamknięcia",IF(OR(C120&lt;1,C120&gt;2958465),"Podaj prawidłowy czas zamknięcia",IF(NOT(ISNUMBER(D120)),"Podaj dodatnią zamkniętą ilość",IF(OR(D120&lt;=0,D120&gt;1000000,ROUND(D120,8)&lt;&gt;D120),"Podaj dodatnią zamkniętą ilość",IF(NOT(ISNUMBER(INDEX('Trades'!$D$9:$D$208,MATCH(B120,'Trades'!$A$9:$A$208,0)))),"Podaj prawidłowy czas otwarcia",IF(C120&lt;INDEX('Trades'!$D$9:$D$208,MATCH(B120,'Trades'!$A$9:$A$208,0)),"Wyjście poprzedza otwarcie",IF(AND(E120&lt;&gt;"",OR(NOT(ISNUMBER(E120)),E120&lt;=0)),"Podaj dodatnią cenę lub pozostaw puste",IF(AND(F120&lt;&gt;"",NOT(ISNUMBER(F120))),"P&amp;L brutto musi być liczbą lub pozostać pusty",IF(AND(ISNUMBER(F120),OR(ABS(F120)&gt;1000000000,ROUND(F120,2)&lt;&gt;F120)),"Kwoty: do 2 miejsc po przecinku; wartość bezwzględna wpisu ≤ 1 000 000 000.",""))))))))))))))))</x:f>
      </x:c>
      <x:c r="I120" s="29" t="str">
        <x:f>IF(ISNUMBER(D120),ROUND(D120,8),"")</x:f>
      </x:c>
      <x:c r="J120" s="29" t="n">
        <x:f>IF(ISNUMBER(F120),1,0)</x:f>
        <x:v>0</x:v>
      </x:c>
      <x:c r="K120" s="29" t="n">
        <x:f>IF(COUNTA(A120:F120)=0,0,1)</x:f>
        <x:v>0</x:v>
      </x:c>
    </x:row>
    <x:row r="121" ht="36" customHeight="1">
      <x:c r="A121" s="34"/>
      <x:c r="B121" s="34"/>
      <x:c r="C121" s="35"/>
      <x:c r="D121" s="36"/>
      <x:c r="E121" s="36"/>
      <x:c r="F121" s="37"/>
      <x:c r="G121" s="38" t="n">
        <x:f>IF(K121=0,0,IF(H121="",1,-1))</x:f>
        <x:v>0</x:v>
      </x:c>
      <x:c r="H121" s="33" t="str">
        <x:f>IF(K121=0,"",IF(A121="","Podaj ID wyjścia",IF(IF(IFERROR(OR(CODE(UPPER(LEFT(A121,1)))&lt;65,CODE(UPPER(LEFT(A121,1)))&gt;90),TRUE),TRUE,OR(NOT(ISTEXT(A121)),LEN(A121)&gt;64,LEN(A121)&lt;&gt;LEN(SUBSTITUTE(A121,"*","")),LEN(A121)&lt;&gt;LEN(SUBSTITUTE(A121,"?","")),LEN(A121)&lt;&gt;LEN(SUBSTITUTE(A121,"~","")),LEN(A121)&lt;&gt;LEN(SUBSTITUTE(A121,"=","")),LEN(A121)&lt;&gt;LEN(SUBSTITUTE(A121,"&lt;","")),LEN(A121)&lt;&gt;LEN(SUBSTITUTE(A121,"&gt;","")))),"ID: tekst zaczynający się od A–Z, do 64 znaków; bez *, ?, ~, =, &lt; i &gt;. Przykład: T-001.",IF(COUNTIFS('Exits'!$A$9:$A$608,A121)&lt;&gt;1,"ID wyjścia się powtarza",IF(B121="","Podaj ID nadrzędnej transakcji",IF(IF(IFERROR(OR(CODE(UPPER(LEFT(B121,1)))&lt;65,CODE(UPPER(LEFT(B121,1)))&gt;90),TRUE),TRUE,OR(NOT(ISTEXT(B121)),LEN(B121)&gt;64,LEN(B121)&lt;&gt;LEN(SUBSTITUTE(B121,"*","")),LEN(B121)&lt;&gt;LEN(SUBSTITUTE(B121,"?","")),LEN(B121)&lt;&gt;LEN(SUBSTITUTE(B121,"~","")),LEN(B121)&lt;&gt;LEN(SUBSTITUTE(B121,"=","")),LEN(B121)&lt;&gt;LEN(SUBSTITUTE(B121,"&lt;","")),LEN(B121)&lt;&gt;LEN(SUBSTITUTE(B121,"&gt;","")))),"ID: tekst zaczynający się od A–Z, do 64 znaków; bez *, ?, ~, =, &lt; i &gt;. Przykład: T-001.",IF(COUNTIFS('Trades'!$A$9:$A$208,B121)&lt;&gt;1,"ID musi pasować do jednego wiersza Trades",IF(NOT(ISNUMBER(C121)),"Podaj prawidłowy czas zamknięcia",IF(OR(C121&lt;1,C121&gt;2958465),"Podaj prawidłowy czas zamknięcia",IF(NOT(ISNUMBER(D121)),"Podaj dodatnią zamkniętą ilość",IF(OR(D121&lt;=0,D121&gt;1000000,ROUND(D121,8)&lt;&gt;D121),"Podaj dodatnią zamkniętą ilość",IF(NOT(ISNUMBER(INDEX('Trades'!$D$9:$D$208,MATCH(B121,'Trades'!$A$9:$A$208,0)))),"Podaj prawidłowy czas otwarcia",IF(C121&lt;INDEX('Trades'!$D$9:$D$208,MATCH(B121,'Trades'!$A$9:$A$208,0)),"Wyjście poprzedza otwarcie",IF(AND(E121&lt;&gt;"",OR(NOT(ISNUMBER(E121)),E121&lt;=0)),"Podaj dodatnią cenę lub pozostaw puste",IF(AND(F121&lt;&gt;"",NOT(ISNUMBER(F121))),"P&amp;L brutto musi być liczbą lub pozostać pusty",IF(AND(ISNUMBER(F121),OR(ABS(F121)&gt;1000000000,ROUND(F121,2)&lt;&gt;F121)),"Kwoty: do 2 miejsc po przecinku; wartość bezwzględna wpisu ≤ 1 000 000 000.",""))))))))))))))))</x:f>
      </x:c>
      <x:c r="I121" s="29" t="str">
        <x:f>IF(ISNUMBER(D121),ROUND(D121,8),"")</x:f>
      </x:c>
      <x:c r="J121" s="29" t="n">
        <x:f>IF(ISNUMBER(F121),1,0)</x:f>
        <x:v>0</x:v>
      </x:c>
      <x:c r="K121" s="29" t="n">
        <x:f>IF(COUNTA(A121:F121)=0,0,1)</x:f>
        <x:v>0</x:v>
      </x:c>
    </x:row>
    <x:row r="122" ht="36" customHeight="1">
      <x:c r="A122" s="34"/>
      <x:c r="B122" s="34"/>
      <x:c r="C122" s="35"/>
      <x:c r="D122" s="36"/>
      <x:c r="E122" s="36"/>
      <x:c r="F122" s="37"/>
      <x:c r="G122" s="38" t="n">
        <x:f>IF(K122=0,0,IF(H122="",1,-1))</x:f>
        <x:v>0</x:v>
      </x:c>
      <x:c r="H122" s="33" t="str">
        <x:f>IF(K122=0,"",IF(A122="","Podaj ID wyjścia",IF(IF(IFERROR(OR(CODE(UPPER(LEFT(A122,1)))&lt;65,CODE(UPPER(LEFT(A122,1)))&gt;90),TRUE),TRUE,OR(NOT(ISTEXT(A122)),LEN(A122)&gt;64,LEN(A122)&lt;&gt;LEN(SUBSTITUTE(A122,"*","")),LEN(A122)&lt;&gt;LEN(SUBSTITUTE(A122,"?","")),LEN(A122)&lt;&gt;LEN(SUBSTITUTE(A122,"~","")),LEN(A122)&lt;&gt;LEN(SUBSTITUTE(A122,"=","")),LEN(A122)&lt;&gt;LEN(SUBSTITUTE(A122,"&lt;","")),LEN(A122)&lt;&gt;LEN(SUBSTITUTE(A122,"&gt;","")))),"ID: tekst zaczynający się od A–Z, do 64 znaków; bez *, ?, ~, =, &lt; i &gt;. Przykład: T-001.",IF(COUNTIFS('Exits'!$A$9:$A$608,A122)&lt;&gt;1,"ID wyjścia się powtarza",IF(B122="","Podaj ID nadrzędnej transakcji",IF(IF(IFERROR(OR(CODE(UPPER(LEFT(B122,1)))&lt;65,CODE(UPPER(LEFT(B122,1)))&gt;90),TRUE),TRUE,OR(NOT(ISTEXT(B122)),LEN(B122)&gt;64,LEN(B122)&lt;&gt;LEN(SUBSTITUTE(B122,"*","")),LEN(B122)&lt;&gt;LEN(SUBSTITUTE(B122,"?","")),LEN(B122)&lt;&gt;LEN(SUBSTITUTE(B122,"~","")),LEN(B122)&lt;&gt;LEN(SUBSTITUTE(B122,"=","")),LEN(B122)&lt;&gt;LEN(SUBSTITUTE(B122,"&lt;","")),LEN(B122)&lt;&gt;LEN(SUBSTITUTE(B122,"&gt;","")))),"ID: tekst zaczynający się od A–Z, do 64 znaków; bez *, ?, ~, =, &lt; i &gt;. Przykład: T-001.",IF(COUNTIFS('Trades'!$A$9:$A$208,B122)&lt;&gt;1,"ID musi pasować do jednego wiersza Trades",IF(NOT(ISNUMBER(C122)),"Podaj prawidłowy czas zamknięcia",IF(OR(C122&lt;1,C122&gt;2958465),"Podaj prawidłowy czas zamknięcia",IF(NOT(ISNUMBER(D122)),"Podaj dodatnią zamkniętą ilość",IF(OR(D122&lt;=0,D122&gt;1000000,ROUND(D122,8)&lt;&gt;D122),"Podaj dodatnią zamkniętą ilość",IF(NOT(ISNUMBER(INDEX('Trades'!$D$9:$D$208,MATCH(B122,'Trades'!$A$9:$A$208,0)))),"Podaj prawidłowy czas otwarcia",IF(C122&lt;INDEX('Trades'!$D$9:$D$208,MATCH(B122,'Trades'!$A$9:$A$208,0)),"Wyjście poprzedza otwarcie",IF(AND(E122&lt;&gt;"",OR(NOT(ISNUMBER(E122)),E122&lt;=0)),"Podaj dodatnią cenę lub pozostaw puste",IF(AND(F122&lt;&gt;"",NOT(ISNUMBER(F122))),"P&amp;L brutto musi być liczbą lub pozostać pusty",IF(AND(ISNUMBER(F122),OR(ABS(F122)&gt;1000000000,ROUND(F122,2)&lt;&gt;F122)),"Kwoty: do 2 miejsc po przecinku; wartość bezwzględna wpisu ≤ 1 000 000 000.",""))))))))))))))))</x:f>
      </x:c>
      <x:c r="I122" s="29" t="str">
        <x:f>IF(ISNUMBER(D122),ROUND(D122,8),"")</x:f>
      </x:c>
      <x:c r="J122" s="29" t="n">
        <x:f>IF(ISNUMBER(F122),1,0)</x:f>
        <x:v>0</x:v>
      </x:c>
      <x:c r="K122" s="29" t="n">
        <x:f>IF(COUNTA(A122:F122)=0,0,1)</x:f>
        <x:v>0</x:v>
      </x:c>
    </x:row>
    <x:row r="123" ht="36" customHeight="1">
      <x:c r="A123" s="34"/>
      <x:c r="B123" s="34"/>
      <x:c r="C123" s="35"/>
      <x:c r="D123" s="36"/>
      <x:c r="E123" s="36"/>
      <x:c r="F123" s="37"/>
      <x:c r="G123" s="38" t="n">
        <x:f>IF(K123=0,0,IF(H123="",1,-1))</x:f>
        <x:v>0</x:v>
      </x:c>
      <x:c r="H123" s="33" t="str">
        <x:f>IF(K123=0,"",IF(A123="","Podaj ID wyjścia",IF(IF(IFERROR(OR(CODE(UPPER(LEFT(A123,1)))&lt;65,CODE(UPPER(LEFT(A123,1)))&gt;90),TRUE),TRUE,OR(NOT(ISTEXT(A123)),LEN(A123)&gt;64,LEN(A123)&lt;&gt;LEN(SUBSTITUTE(A123,"*","")),LEN(A123)&lt;&gt;LEN(SUBSTITUTE(A123,"?","")),LEN(A123)&lt;&gt;LEN(SUBSTITUTE(A123,"~","")),LEN(A123)&lt;&gt;LEN(SUBSTITUTE(A123,"=","")),LEN(A123)&lt;&gt;LEN(SUBSTITUTE(A123,"&lt;","")),LEN(A123)&lt;&gt;LEN(SUBSTITUTE(A123,"&gt;","")))),"ID: tekst zaczynający się od A–Z, do 64 znaków; bez *, ?, ~, =, &lt; i &gt;. Przykład: T-001.",IF(COUNTIFS('Exits'!$A$9:$A$608,A123)&lt;&gt;1,"ID wyjścia się powtarza",IF(B123="","Podaj ID nadrzędnej transakcji",IF(IF(IFERROR(OR(CODE(UPPER(LEFT(B123,1)))&lt;65,CODE(UPPER(LEFT(B123,1)))&gt;90),TRUE),TRUE,OR(NOT(ISTEXT(B123)),LEN(B123)&gt;64,LEN(B123)&lt;&gt;LEN(SUBSTITUTE(B123,"*","")),LEN(B123)&lt;&gt;LEN(SUBSTITUTE(B123,"?","")),LEN(B123)&lt;&gt;LEN(SUBSTITUTE(B123,"~","")),LEN(B123)&lt;&gt;LEN(SUBSTITUTE(B123,"=","")),LEN(B123)&lt;&gt;LEN(SUBSTITUTE(B123,"&lt;","")),LEN(B123)&lt;&gt;LEN(SUBSTITUTE(B123,"&gt;","")))),"ID: tekst zaczynający się od A–Z, do 64 znaków; bez *, ?, ~, =, &lt; i &gt;. Przykład: T-001.",IF(COUNTIFS('Trades'!$A$9:$A$208,B123)&lt;&gt;1,"ID musi pasować do jednego wiersza Trades",IF(NOT(ISNUMBER(C123)),"Podaj prawidłowy czas zamknięcia",IF(OR(C123&lt;1,C123&gt;2958465),"Podaj prawidłowy czas zamknięcia",IF(NOT(ISNUMBER(D123)),"Podaj dodatnią zamkniętą ilość",IF(OR(D123&lt;=0,D123&gt;1000000,ROUND(D123,8)&lt;&gt;D123),"Podaj dodatnią zamkniętą ilość",IF(NOT(ISNUMBER(INDEX('Trades'!$D$9:$D$208,MATCH(B123,'Trades'!$A$9:$A$208,0)))),"Podaj prawidłowy czas otwarcia",IF(C123&lt;INDEX('Trades'!$D$9:$D$208,MATCH(B123,'Trades'!$A$9:$A$208,0)),"Wyjście poprzedza otwarcie",IF(AND(E123&lt;&gt;"",OR(NOT(ISNUMBER(E123)),E123&lt;=0)),"Podaj dodatnią cenę lub pozostaw puste",IF(AND(F123&lt;&gt;"",NOT(ISNUMBER(F123))),"P&amp;L brutto musi być liczbą lub pozostać pusty",IF(AND(ISNUMBER(F123),OR(ABS(F123)&gt;1000000000,ROUND(F123,2)&lt;&gt;F123)),"Kwoty: do 2 miejsc po przecinku; wartość bezwzględna wpisu ≤ 1 000 000 000.",""))))))))))))))))</x:f>
      </x:c>
      <x:c r="I123" s="29" t="str">
        <x:f>IF(ISNUMBER(D123),ROUND(D123,8),"")</x:f>
      </x:c>
      <x:c r="J123" s="29" t="n">
        <x:f>IF(ISNUMBER(F123),1,0)</x:f>
        <x:v>0</x:v>
      </x:c>
      <x:c r="K123" s="29" t="n">
        <x:f>IF(COUNTA(A123:F123)=0,0,1)</x:f>
        <x:v>0</x:v>
      </x:c>
    </x:row>
    <x:row r="124" ht="36" customHeight="1">
      <x:c r="A124" s="34"/>
      <x:c r="B124" s="34"/>
      <x:c r="C124" s="35"/>
      <x:c r="D124" s="36"/>
      <x:c r="E124" s="36"/>
      <x:c r="F124" s="37"/>
      <x:c r="G124" s="38" t="n">
        <x:f>IF(K124=0,0,IF(H124="",1,-1))</x:f>
        <x:v>0</x:v>
      </x:c>
      <x:c r="H124" s="33" t="str">
        <x:f>IF(K124=0,"",IF(A124="","Podaj ID wyjścia",IF(IF(IFERROR(OR(CODE(UPPER(LEFT(A124,1)))&lt;65,CODE(UPPER(LEFT(A124,1)))&gt;90),TRUE),TRUE,OR(NOT(ISTEXT(A124)),LEN(A124)&gt;64,LEN(A124)&lt;&gt;LEN(SUBSTITUTE(A124,"*","")),LEN(A124)&lt;&gt;LEN(SUBSTITUTE(A124,"?","")),LEN(A124)&lt;&gt;LEN(SUBSTITUTE(A124,"~","")),LEN(A124)&lt;&gt;LEN(SUBSTITUTE(A124,"=","")),LEN(A124)&lt;&gt;LEN(SUBSTITUTE(A124,"&lt;","")),LEN(A124)&lt;&gt;LEN(SUBSTITUTE(A124,"&gt;","")))),"ID: tekst zaczynający się od A–Z, do 64 znaków; bez *, ?, ~, =, &lt; i &gt;. Przykład: T-001.",IF(COUNTIFS('Exits'!$A$9:$A$608,A124)&lt;&gt;1,"ID wyjścia się powtarza",IF(B124="","Podaj ID nadrzędnej transakcji",IF(IF(IFERROR(OR(CODE(UPPER(LEFT(B124,1)))&lt;65,CODE(UPPER(LEFT(B124,1)))&gt;90),TRUE),TRUE,OR(NOT(ISTEXT(B124)),LEN(B124)&gt;64,LEN(B124)&lt;&gt;LEN(SUBSTITUTE(B124,"*","")),LEN(B124)&lt;&gt;LEN(SUBSTITUTE(B124,"?","")),LEN(B124)&lt;&gt;LEN(SUBSTITUTE(B124,"~","")),LEN(B124)&lt;&gt;LEN(SUBSTITUTE(B124,"=","")),LEN(B124)&lt;&gt;LEN(SUBSTITUTE(B124,"&lt;","")),LEN(B124)&lt;&gt;LEN(SUBSTITUTE(B124,"&gt;","")))),"ID: tekst zaczynający się od A–Z, do 64 znaków; bez *, ?, ~, =, &lt; i &gt;. Przykład: T-001.",IF(COUNTIFS('Trades'!$A$9:$A$208,B124)&lt;&gt;1,"ID musi pasować do jednego wiersza Trades",IF(NOT(ISNUMBER(C124)),"Podaj prawidłowy czas zamknięcia",IF(OR(C124&lt;1,C124&gt;2958465),"Podaj prawidłowy czas zamknięcia",IF(NOT(ISNUMBER(D124)),"Podaj dodatnią zamkniętą ilość",IF(OR(D124&lt;=0,D124&gt;1000000,ROUND(D124,8)&lt;&gt;D124),"Podaj dodatnią zamkniętą ilość",IF(NOT(ISNUMBER(INDEX('Trades'!$D$9:$D$208,MATCH(B124,'Trades'!$A$9:$A$208,0)))),"Podaj prawidłowy czas otwarcia",IF(C124&lt;INDEX('Trades'!$D$9:$D$208,MATCH(B124,'Trades'!$A$9:$A$208,0)),"Wyjście poprzedza otwarcie",IF(AND(E124&lt;&gt;"",OR(NOT(ISNUMBER(E124)),E124&lt;=0)),"Podaj dodatnią cenę lub pozostaw puste",IF(AND(F124&lt;&gt;"",NOT(ISNUMBER(F124))),"P&amp;L brutto musi być liczbą lub pozostać pusty",IF(AND(ISNUMBER(F124),OR(ABS(F124)&gt;1000000000,ROUND(F124,2)&lt;&gt;F124)),"Kwoty: do 2 miejsc po przecinku; wartość bezwzględna wpisu ≤ 1 000 000 000.",""))))))))))))))))</x:f>
      </x:c>
      <x:c r="I124" s="29" t="str">
        <x:f>IF(ISNUMBER(D124),ROUND(D124,8),"")</x:f>
      </x:c>
      <x:c r="J124" s="29" t="n">
        <x:f>IF(ISNUMBER(F124),1,0)</x:f>
        <x:v>0</x:v>
      </x:c>
      <x:c r="K124" s="29" t="n">
        <x:f>IF(COUNTA(A124:F124)=0,0,1)</x:f>
        <x:v>0</x:v>
      </x:c>
    </x:row>
    <x:row r="125" ht="36" customHeight="1">
      <x:c r="A125" s="34"/>
      <x:c r="B125" s="34"/>
      <x:c r="C125" s="35"/>
      <x:c r="D125" s="36"/>
      <x:c r="E125" s="36"/>
      <x:c r="F125" s="37"/>
      <x:c r="G125" s="38" t="n">
        <x:f>IF(K125=0,0,IF(H125="",1,-1))</x:f>
        <x:v>0</x:v>
      </x:c>
      <x:c r="H125" s="33" t="str">
        <x:f>IF(K125=0,"",IF(A125="","Podaj ID wyjścia",IF(IF(IFERROR(OR(CODE(UPPER(LEFT(A125,1)))&lt;65,CODE(UPPER(LEFT(A125,1)))&gt;90),TRUE),TRUE,OR(NOT(ISTEXT(A125)),LEN(A125)&gt;64,LEN(A125)&lt;&gt;LEN(SUBSTITUTE(A125,"*","")),LEN(A125)&lt;&gt;LEN(SUBSTITUTE(A125,"?","")),LEN(A125)&lt;&gt;LEN(SUBSTITUTE(A125,"~","")),LEN(A125)&lt;&gt;LEN(SUBSTITUTE(A125,"=","")),LEN(A125)&lt;&gt;LEN(SUBSTITUTE(A125,"&lt;","")),LEN(A125)&lt;&gt;LEN(SUBSTITUTE(A125,"&gt;","")))),"ID: tekst zaczynający się od A–Z, do 64 znaków; bez *, ?, ~, =, &lt; i &gt;. Przykład: T-001.",IF(COUNTIFS('Exits'!$A$9:$A$608,A125)&lt;&gt;1,"ID wyjścia się powtarza",IF(B125="","Podaj ID nadrzędnej transakcji",IF(IF(IFERROR(OR(CODE(UPPER(LEFT(B125,1)))&lt;65,CODE(UPPER(LEFT(B125,1)))&gt;90),TRUE),TRUE,OR(NOT(ISTEXT(B125)),LEN(B125)&gt;64,LEN(B125)&lt;&gt;LEN(SUBSTITUTE(B125,"*","")),LEN(B125)&lt;&gt;LEN(SUBSTITUTE(B125,"?","")),LEN(B125)&lt;&gt;LEN(SUBSTITUTE(B125,"~","")),LEN(B125)&lt;&gt;LEN(SUBSTITUTE(B125,"=","")),LEN(B125)&lt;&gt;LEN(SUBSTITUTE(B125,"&lt;","")),LEN(B125)&lt;&gt;LEN(SUBSTITUTE(B125,"&gt;","")))),"ID: tekst zaczynający się od A–Z, do 64 znaków; bez *, ?, ~, =, &lt; i &gt;. Przykład: T-001.",IF(COUNTIFS('Trades'!$A$9:$A$208,B125)&lt;&gt;1,"ID musi pasować do jednego wiersza Trades",IF(NOT(ISNUMBER(C125)),"Podaj prawidłowy czas zamknięcia",IF(OR(C125&lt;1,C125&gt;2958465),"Podaj prawidłowy czas zamknięcia",IF(NOT(ISNUMBER(D125)),"Podaj dodatnią zamkniętą ilość",IF(OR(D125&lt;=0,D125&gt;1000000,ROUND(D125,8)&lt;&gt;D125),"Podaj dodatnią zamkniętą ilość",IF(NOT(ISNUMBER(INDEX('Trades'!$D$9:$D$208,MATCH(B125,'Trades'!$A$9:$A$208,0)))),"Podaj prawidłowy czas otwarcia",IF(C125&lt;INDEX('Trades'!$D$9:$D$208,MATCH(B125,'Trades'!$A$9:$A$208,0)),"Wyjście poprzedza otwarcie",IF(AND(E125&lt;&gt;"",OR(NOT(ISNUMBER(E125)),E125&lt;=0)),"Podaj dodatnią cenę lub pozostaw puste",IF(AND(F125&lt;&gt;"",NOT(ISNUMBER(F125))),"P&amp;L brutto musi być liczbą lub pozostać pusty",IF(AND(ISNUMBER(F125),OR(ABS(F125)&gt;1000000000,ROUND(F125,2)&lt;&gt;F125)),"Kwoty: do 2 miejsc po przecinku; wartość bezwzględna wpisu ≤ 1 000 000 000.",""))))))))))))))))</x:f>
      </x:c>
      <x:c r="I125" s="29" t="str">
        <x:f>IF(ISNUMBER(D125),ROUND(D125,8),"")</x:f>
      </x:c>
      <x:c r="J125" s="29" t="n">
        <x:f>IF(ISNUMBER(F125),1,0)</x:f>
        <x:v>0</x:v>
      </x:c>
      <x:c r="K125" s="29" t="n">
        <x:f>IF(COUNTA(A125:F125)=0,0,1)</x:f>
        <x:v>0</x:v>
      </x:c>
    </x:row>
    <x:row r="126" ht="36" customHeight="1">
      <x:c r="A126" s="34"/>
      <x:c r="B126" s="34"/>
      <x:c r="C126" s="35"/>
      <x:c r="D126" s="36"/>
      <x:c r="E126" s="36"/>
      <x:c r="F126" s="37"/>
      <x:c r="G126" s="38" t="n">
        <x:f>IF(K126=0,0,IF(H126="",1,-1))</x:f>
        <x:v>0</x:v>
      </x:c>
      <x:c r="H126" s="33" t="str">
        <x:f>IF(K126=0,"",IF(A126="","Podaj ID wyjścia",IF(IF(IFERROR(OR(CODE(UPPER(LEFT(A126,1)))&lt;65,CODE(UPPER(LEFT(A126,1)))&gt;90),TRUE),TRUE,OR(NOT(ISTEXT(A126)),LEN(A126)&gt;64,LEN(A126)&lt;&gt;LEN(SUBSTITUTE(A126,"*","")),LEN(A126)&lt;&gt;LEN(SUBSTITUTE(A126,"?","")),LEN(A126)&lt;&gt;LEN(SUBSTITUTE(A126,"~","")),LEN(A126)&lt;&gt;LEN(SUBSTITUTE(A126,"=","")),LEN(A126)&lt;&gt;LEN(SUBSTITUTE(A126,"&lt;","")),LEN(A126)&lt;&gt;LEN(SUBSTITUTE(A126,"&gt;","")))),"ID: tekst zaczynający się od A–Z, do 64 znaków; bez *, ?, ~, =, &lt; i &gt;. Przykład: T-001.",IF(COUNTIFS('Exits'!$A$9:$A$608,A126)&lt;&gt;1,"ID wyjścia się powtarza",IF(B126="","Podaj ID nadrzędnej transakcji",IF(IF(IFERROR(OR(CODE(UPPER(LEFT(B126,1)))&lt;65,CODE(UPPER(LEFT(B126,1)))&gt;90),TRUE),TRUE,OR(NOT(ISTEXT(B126)),LEN(B126)&gt;64,LEN(B126)&lt;&gt;LEN(SUBSTITUTE(B126,"*","")),LEN(B126)&lt;&gt;LEN(SUBSTITUTE(B126,"?","")),LEN(B126)&lt;&gt;LEN(SUBSTITUTE(B126,"~","")),LEN(B126)&lt;&gt;LEN(SUBSTITUTE(B126,"=","")),LEN(B126)&lt;&gt;LEN(SUBSTITUTE(B126,"&lt;","")),LEN(B126)&lt;&gt;LEN(SUBSTITUTE(B126,"&gt;","")))),"ID: tekst zaczynający się od A–Z, do 64 znaków; bez *, ?, ~, =, &lt; i &gt;. Przykład: T-001.",IF(COUNTIFS('Trades'!$A$9:$A$208,B126)&lt;&gt;1,"ID musi pasować do jednego wiersza Trades",IF(NOT(ISNUMBER(C126)),"Podaj prawidłowy czas zamknięcia",IF(OR(C126&lt;1,C126&gt;2958465),"Podaj prawidłowy czas zamknięcia",IF(NOT(ISNUMBER(D126)),"Podaj dodatnią zamkniętą ilość",IF(OR(D126&lt;=0,D126&gt;1000000,ROUND(D126,8)&lt;&gt;D126),"Podaj dodatnią zamkniętą ilość",IF(NOT(ISNUMBER(INDEX('Trades'!$D$9:$D$208,MATCH(B126,'Trades'!$A$9:$A$208,0)))),"Podaj prawidłowy czas otwarcia",IF(C126&lt;INDEX('Trades'!$D$9:$D$208,MATCH(B126,'Trades'!$A$9:$A$208,0)),"Wyjście poprzedza otwarcie",IF(AND(E126&lt;&gt;"",OR(NOT(ISNUMBER(E126)),E126&lt;=0)),"Podaj dodatnią cenę lub pozostaw puste",IF(AND(F126&lt;&gt;"",NOT(ISNUMBER(F126))),"P&amp;L brutto musi być liczbą lub pozostać pusty",IF(AND(ISNUMBER(F126),OR(ABS(F126)&gt;1000000000,ROUND(F126,2)&lt;&gt;F126)),"Kwoty: do 2 miejsc po przecinku; wartość bezwzględna wpisu ≤ 1 000 000 000.",""))))))))))))))))</x:f>
      </x:c>
      <x:c r="I126" s="29" t="str">
        <x:f>IF(ISNUMBER(D126),ROUND(D126,8),"")</x:f>
      </x:c>
      <x:c r="J126" s="29" t="n">
        <x:f>IF(ISNUMBER(F126),1,0)</x:f>
        <x:v>0</x:v>
      </x:c>
      <x:c r="K126" s="29" t="n">
        <x:f>IF(COUNTA(A126:F126)=0,0,1)</x:f>
        <x:v>0</x:v>
      </x:c>
    </x:row>
    <x:row r="127" ht="36" customHeight="1">
      <x:c r="A127" s="34"/>
      <x:c r="B127" s="34"/>
      <x:c r="C127" s="35"/>
      <x:c r="D127" s="36"/>
      <x:c r="E127" s="36"/>
      <x:c r="F127" s="37"/>
      <x:c r="G127" s="38" t="n">
        <x:f>IF(K127=0,0,IF(H127="",1,-1))</x:f>
        <x:v>0</x:v>
      </x:c>
      <x:c r="H127" s="33" t="str">
        <x:f>IF(K127=0,"",IF(A127="","Podaj ID wyjścia",IF(IF(IFERROR(OR(CODE(UPPER(LEFT(A127,1)))&lt;65,CODE(UPPER(LEFT(A127,1)))&gt;90),TRUE),TRUE,OR(NOT(ISTEXT(A127)),LEN(A127)&gt;64,LEN(A127)&lt;&gt;LEN(SUBSTITUTE(A127,"*","")),LEN(A127)&lt;&gt;LEN(SUBSTITUTE(A127,"?","")),LEN(A127)&lt;&gt;LEN(SUBSTITUTE(A127,"~","")),LEN(A127)&lt;&gt;LEN(SUBSTITUTE(A127,"=","")),LEN(A127)&lt;&gt;LEN(SUBSTITUTE(A127,"&lt;","")),LEN(A127)&lt;&gt;LEN(SUBSTITUTE(A127,"&gt;","")))),"ID: tekst zaczynający się od A–Z, do 64 znaków; bez *, ?, ~, =, &lt; i &gt;. Przykład: T-001.",IF(COUNTIFS('Exits'!$A$9:$A$608,A127)&lt;&gt;1,"ID wyjścia się powtarza",IF(B127="","Podaj ID nadrzędnej transakcji",IF(IF(IFERROR(OR(CODE(UPPER(LEFT(B127,1)))&lt;65,CODE(UPPER(LEFT(B127,1)))&gt;90),TRUE),TRUE,OR(NOT(ISTEXT(B127)),LEN(B127)&gt;64,LEN(B127)&lt;&gt;LEN(SUBSTITUTE(B127,"*","")),LEN(B127)&lt;&gt;LEN(SUBSTITUTE(B127,"?","")),LEN(B127)&lt;&gt;LEN(SUBSTITUTE(B127,"~","")),LEN(B127)&lt;&gt;LEN(SUBSTITUTE(B127,"=","")),LEN(B127)&lt;&gt;LEN(SUBSTITUTE(B127,"&lt;","")),LEN(B127)&lt;&gt;LEN(SUBSTITUTE(B127,"&gt;","")))),"ID: tekst zaczynający się od A–Z, do 64 znaków; bez *, ?, ~, =, &lt; i &gt;. Przykład: T-001.",IF(COUNTIFS('Trades'!$A$9:$A$208,B127)&lt;&gt;1,"ID musi pasować do jednego wiersza Trades",IF(NOT(ISNUMBER(C127)),"Podaj prawidłowy czas zamknięcia",IF(OR(C127&lt;1,C127&gt;2958465),"Podaj prawidłowy czas zamknięcia",IF(NOT(ISNUMBER(D127)),"Podaj dodatnią zamkniętą ilość",IF(OR(D127&lt;=0,D127&gt;1000000,ROUND(D127,8)&lt;&gt;D127),"Podaj dodatnią zamkniętą ilość",IF(NOT(ISNUMBER(INDEX('Trades'!$D$9:$D$208,MATCH(B127,'Trades'!$A$9:$A$208,0)))),"Podaj prawidłowy czas otwarcia",IF(C127&lt;INDEX('Trades'!$D$9:$D$208,MATCH(B127,'Trades'!$A$9:$A$208,0)),"Wyjście poprzedza otwarcie",IF(AND(E127&lt;&gt;"",OR(NOT(ISNUMBER(E127)),E127&lt;=0)),"Podaj dodatnią cenę lub pozostaw puste",IF(AND(F127&lt;&gt;"",NOT(ISNUMBER(F127))),"P&amp;L brutto musi być liczbą lub pozostać pusty",IF(AND(ISNUMBER(F127),OR(ABS(F127)&gt;1000000000,ROUND(F127,2)&lt;&gt;F127)),"Kwoty: do 2 miejsc po przecinku; wartość bezwzględna wpisu ≤ 1 000 000 000.",""))))))))))))))))</x:f>
      </x:c>
      <x:c r="I127" s="29" t="str">
        <x:f>IF(ISNUMBER(D127),ROUND(D127,8),"")</x:f>
      </x:c>
      <x:c r="J127" s="29" t="n">
        <x:f>IF(ISNUMBER(F127),1,0)</x:f>
        <x:v>0</x:v>
      </x:c>
      <x:c r="K127" s="29" t="n">
        <x:f>IF(COUNTA(A127:F127)=0,0,1)</x:f>
        <x:v>0</x:v>
      </x:c>
    </x:row>
    <x:row r="128" ht="36" customHeight="1">
      <x:c r="A128" s="34"/>
      <x:c r="B128" s="34"/>
      <x:c r="C128" s="35"/>
      <x:c r="D128" s="36"/>
      <x:c r="E128" s="36"/>
      <x:c r="F128" s="37"/>
      <x:c r="G128" s="38" t="n">
        <x:f>IF(K128=0,0,IF(H128="",1,-1))</x:f>
        <x:v>0</x:v>
      </x:c>
      <x:c r="H128" s="33" t="str">
        <x:f>IF(K128=0,"",IF(A128="","Podaj ID wyjścia",IF(IF(IFERROR(OR(CODE(UPPER(LEFT(A128,1)))&lt;65,CODE(UPPER(LEFT(A128,1)))&gt;90),TRUE),TRUE,OR(NOT(ISTEXT(A128)),LEN(A128)&gt;64,LEN(A128)&lt;&gt;LEN(SUBSTITUTE(A128,"*","")),LEN(A128)&lt;&gt;LEN(SUBSTITUTE(A128,"?","")),LEN(A128)&lt;&gt;LEN(SUBSTITUTE(A128,"~","")),LEN(A128)&lt;&gt;LEN(SUBSTITUTE(A128,"=","")),LEN(A128)&lt;&gt;LEN(SUBSTITUTE(A128,"&lt;","")),LEN(A128)&lt;&gt;LEN(SUBSTITUTE(A128,"&gt;","")))),"ID: tekst zaczynający się od A–Z, do 64 znaków; bez *, ?, ~, =, &lt; i &gt;. Przykład: T-001.",IF(COUNTIFS('Exits'!$A$9:$A$608,A128)&lt;&gt;1,"ID wyjścia się powtarza",IF(B128="","Podaj ID nadrzędnej transakcji",IF(IF(IFERROR(OR(CODE(UPPER(LEFT(B128,1)))&lt;65,CODE(UPPER(LEFT(B128,1)))&gt;90),TRUE),TRUE,OR(NOT(ISTEXT(B128)),LEN(B128)&gt;64,LEN(B128)&lt;&gt;LEN(SUBSTITUTE(B128,"*","")),LEN(B128)&lt;&gt;LEN(SUBSTITUTE(B128,"?","")),LEN(B128)&lt;&gt;LEN(SUBSTITUTE(B128,"~","")),LEN(B128)&lt;&gt;LEN(SUBSTITUTE(B128,"=","")),LEN(B128)&lt;&gt;LEN(SUBSTITUTE(B128,"&lt;","")),LEN(B128)&lt;&gt;LEN(SUBSTITUTE(B128,"&gt;","")))),"ID: tekst zaczynający się od A–Z, do 64 znaków; bez *, ?, ~, =, &lt; i &gt;. Przykład: T-001.",IF(COUNTIFS('Trades'!$A$9:$A$208,B128)&lt;&gt;1,"ID musi pasować do jednego wiersza Trades",IF(NOT(ISNUMBER(C128)),"Podaj prawidłowy czas zamknięcia",IF(OR(C128&lt;1,C128&gt;2958465),"Podaj prawidłowy czas zamknięcia",IF(NOT(ISNUMBER(D128)),"Podaj dodatnią zamkniętą ilość",IF(OR(D128&lt;=0,D128&gt;1000000,ROUND(D128,8)&lt;&gt;D128),"Podaj dodatnią zamkniętą ilość",IF(NOT(ISNUMBER(INDEX('Trades'!$D$9:$D$208,MATCH(B128,'Trades'!$A$9:$A$208,0)))),"Podaj prawidłowy czas otwarcia",IF(C128&lt;INDEX('Trades'!$D$9:$D$208,MATCH(B128,'Trades'!$A$9:$A$208,0)),"Wyjście poprzedza otwarcie",IF(AND(E128&lt;&gt;"",OR(NOT(ISNUMBER(E128)),E128&lt;=0)),"Podaj dodatnią cenę lub pozostaw puste",IF(AND(F128&lt;&gt;"",NOT(ISNUMBER(F128))),"P&amp;L brutto musi być liczbą lub pozostać pusty",IF(AND(ISNUMBER(F128),OR(ABS(F128)&gt;1000000000,ROUND(F128,2)&lt;&gt;F128)),"Kwoty: do 2 miejsc po przecinku; wartość bezwzględna wpisu ≤ 1 000 000 000.",""))))))))))))))))</x:f>
      </x:c>
      <x:c r="I128" s="29" t="str">
        <x:f>IF(ISNUMBER(D128),ROUND(D128,8),"")</x:f>
      </x:c>
      <x:c r="J128" s="29" t="n">
        <x:f>IF(ISNUMBER(F128),1,0)</x:f>
        <x:v>0</x:v>
      </x:c>
      <x:c r="K128" s="29" t="n">
        <x:f>IF(COUNTA(A128:F128)=0,0,1)</x:f>
        <x:v>0</x:v>
      </x:c>
    </x:row>
    <x:row r="129" ht="36" customHeight="1">
      <x:c r="A129" s="34"/>
      <x:c r="B129" s="34"/>
      <x:c r="C129" s="35"/>
      <x:c r="D129" s="36"/>
      <x:c r="E129" s="36"/>
      <x:c r="F129" s="37"/>
      <x:c r="G129" s="38" t="n">
        <x:f>IF(K129=0,0,IF(H129="",1,-1))</x:f>
        <x:v>0</x:v>
      </x:c>
      <x:c r="H129" s="33" t="str">
        <x:f>IF(K129=0,"",IF(A129="","Podaj ID wyjścia",IF(IF(IFERROR(OR(CODE(UPPER(LEFT(A129,1)))&lt;65,CODE(UPPER(LEFT(A129,1)))&gt;90),TRUE),TRUE,OR(NOT(ISTEXT(A129)),LEN(A129)&gt;64,LEN(A129)&lt;&gt;LEN(SUBSTITUTE(A129,"*","")),LEN(A129)&lt;&gt;LEN(SUBSTITUTE(A129,"?","")),LEN(A129)&lt;&gt;LEN(SUBSTITUTE(A129,"~","")),LEN(A129)&lt;&gt;LEN(SUBSTITUTE(A129,"=","")),LEN(A129)&lt;&gt;LEN(SUBSTITUTE(A129,"&lt;","")),LEN(A129)&lt;&gt;LEN(SUBSTITUTE(A129,"&gt;","")))),"ID: tekst zaczynający się od A–Z, do 64 znaków; bez *, ?, ~, =, &lt; i &gt;. Przykład: T-001.",IF(COUNTIFS('Exits'!$A$9:$A$608,A129)&lt;&gt;1,"ID wyjścia się powtarza",IF(B129="","Podaj ID nadrzędnej transakcji",IF(IF(IFERROR(OR(CODE(UPPER(LEFT(B129,1)))&lt;65,CODE(UPPER(LEFT(B129,1)))&gt;90),TRUE),TRUE,OR(NOT(ISTEXT(B129)),LEN(B129)&gt;64,LEN(B129)&lt;&gt;LEN(SUBSTITUTE(B129,"*","")),LEN(B129)&lt;&gt;LEN(SUBSTITUTE(B129,"?","")),LEN(B129)&lt;&gt;LEN(SUBSTITUTE(B129,"~","")),LEN(B129)&lt;&gt;LEN(SUBSTITUTE(B129,"=","")),LEN(B129)&lt;&gt;LEN(SUBSTITUTE(B129,"&lt;","")),LEN(B129)&lt;&gt;LEN(SUBSTITUTE(B129,"&gt;","")))),"ID: tekst zaczynający się od A–Z, do 64 znaków; bez *, ?, ~, =, &lt; i &gt;. Przykład: T-001.",IF(COUNTIFS('Trades'!$A$9:$A$208,B129)&lt;&gt;1,"ID musi pasować do jednego wiersza Trades",IF(NOT(ISNUMBER(C129)),"Podaj prawidłowy czas zamknięcia",IF(OR(C129&lt;1,C129&gt;2958465),"Podaj prawidłowy czas zamknięcia",IF(NOT(ISNUMBER(D129)),"Podaj dodatnią zamkniętą ilość",IF(OR(D129&lt;=0,D129&gt;1000000,ROUND(D129,8)&lt;&gt;D129),"Podaj dodatnią zamkniętą ilość",IF(NOT(ISNUMBER(INDEX('Trades'!$D$9:$D$208,MATCH(B129,'Trades'!$A$9:$A$208,0)))),"Podaj prawidłowy czas otwarcia",IF(C129&lt;INDEX('Trades'!$D$9:$D$208,MATCH(B129,'Trades'!$A$9:$A$208,0)),"Wyjście poprzedza otwarcie",IF(AND(E129&lt;&gt;"",OR(NOT(ISNUMBER(E129)),E129&lt;=0)),"Podaj dodatnią cenę lub pozostaw puste",IF(AND(F129&lt;&gt;"",NOT(ISNUMBER(F129))),"P&amp;L brutto musi być liczbą lub pozostać pusty",IF(AND(ISNUMBER(F129),OR(ABS(F129)&gt;1000000000,ROUND(F129,2)&lt;&gt;F129)),"Kwoty: do 2 miejsc po przecinku; wartość bezwzględna wpisu ≤ 1 000 000 000.",""))))))))))))))))</x:f>
      </x:c>
      <x:c r="I129" s="29" t="str">
        <x:f>IF(ISNUMBER(D129),ROUND(D129,8),"")</x:f>
      </x:c>
      <x:c r="J129" s="29" t="n">
        <x:f>IF(ISNUMBER(F129),1,0)</x:f>
        <x:v>0</x:v>
      </x:c>
      <x:c r="K129" s="29" t="n">
        <x:f>IF(COUNTA(A129:F129)=0,0,1)</x:f>
        <x:v>0</x:v>
      </x:c>
    </x:row>
    <x:row r="130" ht="36" customHeight="1">
      <x:c r="A130" s="34"/>
      <x:c r="B130" s="34"/>
      <x:c r="C130" s="35"/>
      <x:c r="D130" s="36"/>
      <x:c r="E130" s="36"/>
      <x:c r="F130" s="37"/>
      <x:c r="G130" s="38" t="n">
        <x:f>IF(K130=0,0,IF(H130="",1,-1))</x:f>
        <x:v>0</x:v>
      </x:c>
      <x:c r="H130" s="33" t="str">
        <x:f>IF(K130=0,"",IF(A130="","Podaj ID wyjścia",IF(IF(IFERROR(OR(CODE(UPPER(LEFT(A130,1)))&lt;65,CODE(UPPER(LEFT(A130,1)))&gt;90),TRUE),TRUE,OR(NOT(ISTEXT(A130)),LEN(A130)&gt;64,LEN(A130)&lt;&gt;LEN(SUBSTITUTE(A130,"*","")),LEN(A130)&lt;&gt;LEN(SUBSTITUTE(A130,"?","")),LEN(A130)&lt;&gt;LEN(SUBSTITUTE(A130,"~","")),LEN(A130)&lt;&gt;LEN(SUBSTITUTE(A130,"=","")),LEN(A130)&lt;&gt;LEN(SUBSTITUTE(A130,"&lt;","")),LEN(A130)&lt;&gt;LEN(SUBSTITUTE(A130,"&gt;","")))),"ID: tekst zaczynający się od A–Z, do 64 znaków; bez *, ?, ~, =, &lt; i &gt;. Przykład: T-001.",IF(COUNTIFS('Exits'!$A$9:$A$608,A130)&lt;&gt;1,"ID wyjścia się powtarza",IF(B130="","Podaj ID nadrzędnej transakcji",IF(IF(IFERROR(OR(CODE(UPPER(LEFT(B130,1)))&lt;65,CODE(UPPER(LEFT(B130,1)))&gt;90),TRUE),TRUE,OR(NOT(ISTEXT(B130)),LEN(B130)&gt;64,LEN(B130)&lt;&gt;LEN(SUBSTITUTE(B130,"*","")),LEN(B130)&lt;&gt;LEN(SUBSTITUTE(B130,"?","")),LEN(B130)&lt;&gt;LEN(SUBSTITUTE(B130,"~","")),LEN(B130)&lt;&gt;LEN(SUBSTITUTE(B130,"=","")),LEN(B130)&lt;&gt;LEN(SUBSTITUTE(B130,"&lt;","")),LEN(B130)&lt;&gt;LEN(SUBSTITUTE(B130,"&gt;","")))),"ID: tekst zaczynający się od A–Z, do 64 znaków; bez *, ?, ~, =, &lt; i &gt;. Przykład: T-001.",IF(COUNTIFS('Trades'!$A$9:$A$208,B130)&lt;&gt;1,"ID musi pasować do jednego wiersza Trades",IF(NOT(ISNUMBER(C130)),"Podaj prawidłowy czas zamknięcia",IF(OR(C130&lt;1,C130&gt;2958465),"Podaj prawidłowy czas zamknięcia",IF(NOT(ISNUMBER(D130)),"Podaj dodatnią zamkniętą ilość",IF(OR(D130&lt;=0,D130&gt;1000000,ROUND(D130,8)&lt;&gt;D130),"Podaj dodatnią zamkniętą ilość",IF(NOT(ISNUMBER(INDEX('Trades'!$D$9:$D$208,MATCH(B130,'Trades'!$A$9:$A$208,0)))),"Podaj prawidłowy czas otwarcia",IF(C130&lt;INDEX('Trades'!$D$9:$D$208,MATCH(B130,'Trades'!$A$9:$A$208,0)),"Wyjście poprzedza otwarcie",IF(AND(E130&lt;&gt;"",OR(NOT(ISNUMBER(E130)),E130&lt;=0)),"Podaj dodatnią cenę lub pozostaw puste",IF(AND(F130&lt;&gt;"",NOT(ISNUMBER(F130))),"P&amp;L brutto musi być liczbą lub pozostać pusty",IF(AND(ISNUMBER(F130),OR(ABS(F130)&gt;1000000000,ROUND(F130,2)&lt;&gt;F130)),"Kwoty: do 2 miejsc po przecinku; wartość bezwzględna wpisu ≤ 1 000 000 000.",""))))))))))))))))</x:f>
      </x:c>
      <x:c r="I130" s="29" t="str">
        <x:f>IF(ISNUMBER(D130),ROUND(D130,8),"")</x:f>
      </x:c>
      <x:c r="J130" s="29" t="n">
        <x:f>IF(ISNUMBER(F130),1,0)</x:f>
        <x:v>0</x:v>
      </x:c>
      <x:c r="K130" s="29" t="n">
        <x:f>IF(COUNTA(A130:F130)=0,0,1)</x:f>
        <x:v>0</x:v>
      </x:c>
    </x:row>
    <x:row r="131" ht="36" customHeight="1">
      <x:c r="A131" s="34"/>
      <x:c r="B131" s="34"/>
      <x:c r="C131" s="35"/>
      <x:c r="D131" s="36"/>
      <x:c r="E131" s="36"/>
      <x:c r="F131" s="37"/>
      <x:c r="G131" s="38" t="n">
        <x:f>IF(K131=0,0,IF(H131="",1,-1))</x:f>
        <x:v>0</x:v>
      </x:c>
      <x:c r="H131" s="33" t="str">
        <x:f>IF(K131=0,"",IF(A131="","Podaj ID wyjścia",IF(IF(IFERROR(OR(CODE(UPPER(LEFT(A131,1)))&lt;65,CODE(UPPER(LEFT(A131,1)))&gt;90),TRUE),TRUE,OR(NOT(ISTEXT(A131)),LEN(A131)&gt;64,LEN(A131)&lt;&gt;LEN(SUBSTITUTE(A131,"*","")),LEN(A131)&lt;&gt;LEN(SUBSTITUTE(A131,"?","")),LEN(A131)&lt;&gt;LEN(SUBSTITUTE(A131,"~","")),LEN(A131)&lt;&gt;LEN(SUBSTITUTE(A131,"=","")),LEN(A131)&lt;&gt;LEN(SUBSTITUTE(A131,"&lt;","")),LEN(A131)&lt;&gt;LEN(SUBSTITUTE(A131,"&gt;","")))),"ID: tekst zaczynający się od A–Z, do 64 znaków; bez *, ?, ~, =, &lt; i &gt;. Przykład: T-001.",IF(COUNTIFS('Exits'!$A$9:$A$608,A131)&lt;&gt;1,"ID wyjścia się powtarza",IF(B131="","Podaj ID nadrzędnej transakcji",IF(IF(IFERROR(OR(CODE(UPPER(LEFT(B131,1)))&lt;65,CODE(UPPER(LEFT(B131,1)))&gt;90),TRUE),TRUE,OR(NOT(ISTEXT(B131)),LEN(B131)&gt;64,LEN(B131)&lt;&gt;LEN(SUBSTITUTE(B131,"*","")),LEN(B131)&lt;&gt;LEN(SUBSTITUTE(B131,"?","")),LEN(B131)&lt;&gt;LEN(SUBSTITUTE(B131,"~","")),LEN(B131)&lt;&gt;LEN(SUBSTITUTE(B131,"=","")),LEN(B131)&lt;&gt;LEN(SUBSTITUTE(B131,"&lt;","")),LEN(B131)&lt;&gt;LEN(SUBSTITUTE(B131,"&gt;","")))),"ID: tekst zaczynający się od A–Z, do 64 znaków; bez *, ?, ~, =, &lt; i &gt;. Przykład: T-001.",IF(COUNTIFS('Trades'!$A$9:$A$208,B131)&lt;&gt;1,"ID musi pasować do jednego wiersza Trades",IF(NOT(ISNUMBER(C131)),"Podaj prawidłowy czas zamknięcia",IF(OR(C131&lt;1,C131&gt;2958465),"Podaj prawidłowy czas zamknięcia",IF(NOT(ISNUMBER(D131)),"Podaj dodatnią zamkniętą ilość",IF(OR(D131&lt;=0,D131&gt;1000000,ROUND(D131,8)&lt;&gt;D131),"Podaj dodatnią zamkniętą ilość",IF(NOT(ISNUMBER(INDEX('Trades'!$D$9:$D$208,MATCH(B131,'Trades'!$A$9:$A$208,0)))),"Podaj prawidłowy czas otwarcia",IF(C131&lt;INDEX('Trades'!$D$9:$D$208,MATCH(B131,'Trades'!$A$9:$A$208,0)),"Wyjście poprzedza otwarcie",IF(AND(E131&lt;&gt;"",OR(NOT(ISNUMBER(E131)),E131&lt;=0)),"Podaj dodatnią cenę lub pozostaw puste",IF(AND(F131&lt;&gt;"",NOT(ISNUMBER(F131))),"P&amp;L brutto musi być liczbą lub pozostać pusty",IF(AND(ISNUMBER(F131),OR(ABS(F131)&gt;1000000000,ROUND(F131,2)&lt;&gt;F131)),"Kwoty: do 2 miejsc po przecinku; wartość bezwzględna wpisu ≤ 1 000 000 000.",""))))))))))))))))</x:f>
      </x:c>
      <x:c r="I131" s="29" t="str">
        <x:f>IF(ISNUMBER(D131),ROUND(D131,8),"")</x:f>
      </x:c>
      <x:c r="J131" s="29" t="n">
        <x:f>IF(ISNUMBER(F131),1,0)</x:f>
        <x:v>0</x:v>
      </x:c>
      <x:c r="K131" s="29" t="n">
        <x:f>IF(COUNTA(A131:F131)=0,0,1)</x:f>
        <x:v>0</x:v>
      </x:c>
    </x:row>
    <x:row r="132" ht="36" customHeight="1">
      <x:c r="A132" s="34"/>
      <x:c r="B132" s="34"/>
      <x:c r="C132" s="35"/>
      <x:c r="D132" s="36"/>
      <x:c r="E132" s="36"/>
      <x:c r="F132" s="37"/>
      <x:c r="G132" s="38" t="n">
        <x:f>IF(K132=0,0,IF(H132="",1,-1))</x:f>
        <x:v>0</x:v>
      </x:c>
      <x:c r="H132" s="33" t="str">
        <x:f>IF(K132=0,"",IF(A132="","Podaj ID wyjścia",IF(IF(IFERROR(OR(CODE(UPPER(LEFT(A132,1)))&lt;65,CODE(UPPER(LEFT(A132,1)))&gt;90),TRUE),TRUE,OR(NOT(ISTEXT(A132)),LEN(A132)&gt;64,LEN(A132)&lt;&gt;LEN(SUBSTITUTE(A132,"*","")),LEN(A132)&lt;&gt;LEN(SUBSTITUTE(A132,"?","")),LEN(A132)&lt;&gt;LEN(SUBSTITUTE(A132,"~","")),LEN(A132)&lt;&gt;LEN(SUBSTITUTE(A132,"=","")),LEN(A132)&lt;&gt;LEN(SUBSTITUTE(A132,"&lt;","")),LEN(A132)&lt;&gt;LEN(SUBSTITUTE(A132,"&gt;","")))),"ID: tekst zaczynający się od A–Z, do 64 znaków; bez *, ?, ~, =, &lt; i &gt;. Przykład: T-001.",IF(COUNTIFS('Exits'!$A$9:$A$608,A132)&lt;&gt;1,"ID wyjścia się powtarza",IF(B132="","Podaj ID nadrzędnej transakcji",IF(IF(IFERROR(OR(CODE(UPPER(LEFT(B132,1)))&lt;65,CODE(UPPER(LEFT(B132,1)))&gt;90),TRUE),TRUE,OR(NOT(ISTEXT(B132)),LEN(B132)&gt;64,LEN(B132)&lt;&gt;LEN(SUBSTITUTE(B132,"*","")),LEN(B132)&lt;&gt;LEN(SUBSTITUTE(B132,"?","")),LEN(B132)&lt;&gt;LEN(SUBSTITUTE(B132,"~","")),LEN(B132)&lt;&gt;LEN(SUBSTITUTE(B132,"=","")),LEN(B132)&lt;&gt;LEN(SUBSTITUTE(B132,"&lt;","")),LEN(B132)&lt;&gt;LEN(SUBSTITUTE(B132,"&gt;","")))),"ID: tekst zaczynający się od A–Z, do 64 znaków; bez *, ?, ~, =, &lt; i &gt;. Przykład: T-001.",IF(COUNTIFS('Trades'!$A$9:$A$208,B132)&lt;&gt;1,"ID musi pasować do jednego wiersza Trades",IF(NOT(ISNUMBER(C132)),"Podaj prawidłowy czas zamknięcia",IF(OR(C132&lt;1,C132&gt;2958465),"Podaj prawidłowy czas zamknięcia",IF(NOT(ISNUMBER(D132)),"Podaj dodatnią zamkniętą ilość",IF(OR(D132&lt;=0,D132&gt;1000000,ROUND(D132,8)&lt;&gt;D132),"Podaj dodatnią zamkniętą ilość",IF(NOT(ISNUMBER(INDEX('Trades'!$D$9:$D$208,MATCH(B132,'Trades'!$A$9:$A$208,0)))),"Podaj prawidłowy czas otwarcia",IF(C132&lt;INDEX('Trades'!$D$9:$D$208,MATCH(B132,'Trades'!$A$9:$A$208,0)),"Wyjście poprzedza otwarcie",IF(AND(E132&lt;&gt;"",OR(NOT(ISNUMBER(E132)),E132&lt;=0)),"Podaj dodatnią cenę lub pozostaw puste",IF(AND(F132&lt;&gt;"",NOT(ISNUMBER(F132))),"P&amp;L brutto musi być liczbą lub pozostać pusty",IF(AND(ISNUMBER(F132),OR(ABS(F132)&gt;1000000000,ROUND(F132,2)&lt;&gt;F132)),"Kwoty: do 2 miejsc po przecinku; wartość bezwzględna wpisu ≤ 1 000 000 000.",""))))))))))))))))</x:f>
      </x:c>
      <x:c r="I132" s="29" t="str">
        <x:f>IF(ISNUMBER(D132),ROUND(D132,8),"")</x:f>
      </x:c>
      <x:c r="J132" s="29" t="n">
        <x:f>IF(ISNUMBER(F132),1,0)</x:f>
        <x:v>0</x:v>
      </x:c>
      <x:c r="K132" s="29" t="n">
        <x:f>IF(COUNTA(A132:F132)=0,0,1)</x:f>
        <x:v>0</x:v>
      </x:c>
    </x:row>
    <x:row r="133" ht="36" customHeight="1">
      <x:c r="A133" s="34"/>
      <x:c r="B133" s="34"/>
      <x:c r="C133" s="35"/>
      <x:c r="D133" s="36"/>
      <x:c r="E133" s="36"/>
      <x:c r="F133" s="37"/>
      <x:c r="G133" s="38" t="n">
        <x:f>IF(K133=0,0,IF(H133="",1,-1))</x:f>
        <x:v>0</x:v>
      </x:c>
      <x:c r="H133" s="33" t="str">
        <x:f>IF(K133=0,"",IF(A133="","Podaj ID wyjścia",IF(IF(IFERROR(OR(CODE(UPPER(LEFT(A133,1)))&lt;65,CODE(UPPER(LEFT(A133,1)))&gt;90),TRUE),TRUE,OR(NOT(ISTEXT(A133)),LEN(A133)&gt;64,LEN(A133)&lt;&gt;LEN(SUBSTITUTE(A133,"*","")),LEN(A133)&lt;&gt;LEN(SUBSTITUTE(A133,"?","")),LEN(A133)&lt;&gt;LEN(SUBSTITUTE(A133,"~","")),LEN(A133)&lt;&gt;LEN(SUBSTITUTE(A133,"=","")),LEN(A133)&lt;&gt;LEN(SUBSTITUTE(A133,"&lt;","")),LEN(A133)&lt;&gt;LEN(SUBSTITUTE(A133,"&gt;","")))),"ID: tekst zaczynający się od A–Z, do 64 znaków; bez *, ?, ~, =, &lt; i &gt;. Przykład: T-001.",IF(COUNTIFS('Exits'!$A$9:$A$608,A133)&lt;&gt;1,"ID wyjścia się powtarza",IF(B133="","Podaj ID nadrzędnej transakcji",IF(IF(IFERROR(OR(CODE(UPPER(LEFT(B133,1)))&lt;65,CODE(UPPER(LEFT(B133,1)))&gt;90),TRUE),TRUE,OR(NOT(ISTEXT(B133)),LEN(B133)&gt;64,LEN(B133)&lt;&gt;LEN(SUBSTITUTE(B133,"*","")),LEN(B133)&lt;&gt;LEN(SUBSTITUTE(B133,"?","")),LEN(B133)&lt;&gt;LEN(SUBSTITUTE(B133,"~","")),LEN(B133)&lt;&gt;LEN(SUBSTITUTE(B133,"=","")),LEN(B133)&lt;&gt;LEN(SUBSTITUTE(B133,"&lt;","")),LEN(B133)&lt;&gt;LEN(SUBSTITUTE(B133,"&gt;","")))),"ID: tekst zaczynający się od A–Z, do 64 znaków; bez *, ?, ~, =, &lt; i &gt;. Przykład: T-001.",IF(COUNTIFS('Trades'!$A$9:$A$208,B133)&lt;&gt;1,"ID musi pasować do jednego wiersza Trades",IF(NOT(ISNUMBER(C133)),"Podaj prawidłowy czas zamknięcia",IF(OR(C133&lt;1,C133&gt;2958465),"Podaj prawidłowy czas zamknięcia",IF(NOT(ISNUMBER(D133)),"Podaj dodatnią zamkniętą ilość",IF(OR(D133&lt;=0,D133&gt;1000000,ROUND(D133,8)&lt;&gt;D133),"Podaj dodatnią zamkniętą ilość",IF(NOT(ISNUMBER(INDEX('Trades'!$D$9:$D$208,MATCH(B133,'Trades'!$A$9:$A$208,0)))),"Podaj prawidłowy czas otwarcia",IF(C133&lt;INDEX('Trades'!$D$9:$D$208,MATCH(B133,'Trades'!$A$9:$A$208,0)),"Wyjście poprzedza otwarcie",IF(AND(E133&lt;&gt;"",OR(NOT(ISNUMBER(E133)),E133&lt;=0)),"Podaj dodatnią cenę lub pozostaw puste",IF(AND(F133&lt;&gt;"",NOT(ISNUMBER(F133))),"P&amp;L brutto musi być liczbą lub pozostać pusty",IF(AND(ISNUMBER(F133),OR(ABS(F133)&gt;1000000000,ROUND(F133,2)&lt;&gt;F133)),"Kwoty: do 2 miejsc po przecinku; wartość bezwzględna wpisu ≤ 1 000 000 000.",""))))))))))))))))</x:f>
      </x:c>
      <x:c r="I133" s="29" t="str">
        <x:f>IF(ISNUMBER(D133),ROUND(D133,8),"")</x:f>
      </x:c>
      <x:c r="J133" s="29" t="n">
        <x:f>IF(ISNUMBER(F133),1,0)</x:f>
        <x:v>0</x:v>
      </x:c>
      <x:c r="K133" s="29" t="n">
        <x:f>IF(COUNTA(A133:F133)=0,0,1)</x:f>
        <x:v>0</x:v>
      </x:c>
    </x:row>
    <x:row r="134" ht="36" customHeight="1">
      <x:c r="A134" s="34"/>
      <x:c r="B134" s="34"/>
      <x:c r="C134" s="35"/>
      <x:c r="D134" s="36"/>
      <x:c r="E134" s="36"/>
      <x:c r="F134" s="37"/>
      <x:c r="G134" s="38" t="n">
        <x:f>IF(K134=0,0,IF(H134="",1,-1))</x:f>
        <x:v>0</x:v>
      </x:c>
      <x:c r="H134" s="33" t="str">
        <x:f>IF(K134=0,"",IF(A134="","Podaj ID wyjścia",IF(IF(IFERROR(OR(CODE(UPPER(LEFT(A134,1)))&lt;65,CODE(UPPER(LEFT(A134,1)))&gt;90),TRUE),TRUE,OR(NOT(ISTEXT(A134)),LEN(A134)&gt;64,LEN(A134)&lt;&gt;LEN(SUBSTITUTE(A134,"*","")),LEN(A134)&lt;&gt;LEN(SUBSTITUTE(A134,"?","")),LEN(A134)&lt;&gt;LEN(SUBSTITUTE(A134,"~","")),LEN(A134)&lt;&gt;LEN(SUBSTITUTE(A134,"=","")),LEN(A134)&lt;&gt;LEN(SUBSTITUTE(A134,"&lt;","")),LEN(A134)&lt;&gt;LEN(SUBSTITUTE(A134,"&gt;","")))),"ID: tekst zaczynający się od A–Z, do 64 znaków; bez *, ?, ~, =, &lt; i &gt;. Przykład: T-001.",IF(COUNTIFS('Exits'!$A$9:$A$608,A134)&lt;&gt;1,"ID wyjścia się powtarza",IF(B134="","Podaj ID nadrzędnej transakcji",IF(IF(IFERROR(OR(CODE(UPPER(LEFT(B134,1)))&lt;65,CODE(UPPER(LEFT(B134,1)))&gt;90),TRUE),TRUE,OR(NOT(ISTEXT(B134)),LEN(B134)&gt;64,LEN(B134)&lt;&gt;LEN(SUBSTITUTE(B134,"*","")),LEN(B134)&lt;&gt;LEN(SUBSTITUTE(B134,"?","")),LEN(B134)&lt;&gt;LEN(SUBSTITUTE(B134,"~","")),LEN(B134)&lt;&gt;LEN(SUBSTITUTE(B134,"=","")),LEN(B134)&lt;&gt;LEN(SUBSTITUTE(B134,"&lt;","")),LEN(B134)&lt;&gt;LEN(SUBSTITUTE(B134,"&gt;","")))),"ID: tekst zaczynający się od A–Z, do 64 znaków; bez *, ?, ~, =, &lt; i &gt;. Przykład: T-001.",IF(COUNTIFS('Trades'!$A$9:$A$208,B134)&lt;&gt;1,"ID musi pasować do jednego wiersza Trades",IF(NOT(ISNUMBER(C134)),"Podaj prawidłowy czas zamknięcia",IF(OR(C134&lt;1,C134&gt;2958465),"Podaj prawidłowy czas zamknięcia",IF(NOT(ISNUMBER(D134)),"Podaj dodatnią zamkniętą ilość",IF(OR(D134&lt;=0,D134&gt;1000000,ROUND(D134,8)&lt;&gt;D134),"Podaj dodatnią zamkniętą ilość",IF(NOT(ISNUMBER(INDEX('Trades'!$D$9:$D$208,MATCH(B134,'Trades'!$A$9:$A$208,0)))),"Podaj prawidłowy czas otwarcia",IF(C134&lt;INDEX('Trades'!$D$9:$D$208,MATCH(B134,'Trades'!$A$9:$A$208,0)),"Wyjście poprzedza otwarcie",IF(AND(E134&lt;&gt;"",OR(NOT(ISNUMBER(E134)),E134&lt;=0)),"Podaj dodatnią cenę lub pozostaw puste",IF(AND(F134&lt;&gt;"",NOT(ISNUMBER(F134))),"P&amp;L brutto musi być liczbą lub pozostać pusty",IF(AND(ISNUMBER(F134),OR(ABS(F134)&gt;1000000000,ROUND(F134,2)&lt;&gt;F134)),"Kwoty: do 2 miejsc po przecinku; wartość bezwzględna wpisu ≤ 1 000 000 000.",""))))))))))))))))</x:f>
      </x:c>
      <x:c r="I134" s="29" t="str">
        <x:f>IF(ISNUMBER(D134),ROUND(D134,8),"")</x:f>
      </x:c>
      <x:c r="J134" s="29" t="n">
        <x:f>IF(ISNUMBER(F134),1,0)</x:f>
        <x:v>0</x:v>
      </x:c>
      <x:c r="K134" s="29" t="n">
        <x:f>IF(COUNTA(A134:F134)=0,0,1)</x:f>
        <x:v>0</x:v>
      </x:c>
    </x:row>
    <x:row r="135" ht="36" customHeight="1">
      <x:c r="A135" s="34"/>
      <x:c r="B135" s="34"/>
      <x:c r="C135" s="35"/>
      <x:c r="D135" s="36"/>
      <x:c r="E135" s="36"/>
      <x:c r="F135" s="37"/>
      <x:c r="G135" s="38" t="n">
        <x:f>IF(K135=0,0,IF(H135="",1,-1))</x:f>
        <x:v>0</x:v>
      </x:c>
      <x:c r="H135" s="33" t="str">
        <x:f>IF(K135=0,"",IF(A135="","Podaj ID wyjścia",IF(IF(IFERROR(OR(CODE(UPPER(LEFT(A135,1)))&lt;65,CODE(UPPER(LEFT(A135,1)))&gt;90),TRUE),TRUE,OR(NOT(ISTEXT(A135)),LEN(A135)&gt;64,LEN(A135)&lt;&gt;LEN(SUBSTITUTE(A135,"*","")),LEN(A135)&lt;&gt;LEN(SUBSTITUTE(A135,"?","")),LEN(A135)&lt;&gt;LEN(SUBSTITUTE(A135,"~","")),LEN(A135)&lt;&gt;LEN(SUBSTITUTE(A135,"=","")),LEN(A135)&lt;&gt;LEN(SUBSTITUTE(A135,"&lt;","")),LEN(A135)&lt;&gt;LEN(SUBSTITUTE(A135,"&gt;","")))),"ID: tekst zaczynający się od A–Z, do 64 znaków; bez *, ?, ~, =, &lt; i &gt;. Przykład: T-001.",IF(COUNTIFS('Exits'!$A$9:$A$608,A135)&lt;&gt;1,"ID wyjścia się powtarza",IF(B135="","Podaj ID nadrzędnej transakcji",IF(IF(IFERROR(OR(CODE(UPPER(LEFT(B135,1)))&lt;65,CODE(UPPER(LEFT(B135,1)))&gt;90),TRUE),TRUE,OR(NOT(ISTEXT(B135)),LEN(B135)&gt;64,LEN(B135)&lt;&gt;LEN(SUBSTITUTE(B135,"*","")),LEN(B135)&lt;&gt;LEN(SUBSTITUTE(B135,"?","")),LEN(B135)&lt;&gt;LEN(SUBSTITUTE(B135,"~","")),LEN(B135)&lt;&gt;LEN(SUBSTITUTE(B135,"=","")),LEN(B135)&lt;&gt;LEN(SUBSTITUTE(B135,"&lt;","")),LEN(B135)&lt;&gt;LEN(SUBSTITUTE(B135,"&gt;","")))),"ID: tekst zaczynający się od A–Z, do 64 znaków; bez *, ?, ~, =, &lt; i &gt;. Przykład: T-001.",IF(COUNTIFS('Trades'!$A$9:$A$208,B135)&lt;&gt;1,"ID musi pasować do jednego wiersza Trades",IF(NOT(ISNUMBER(C135)),"Podaj prawidłowy czas zamknięcia",IF(OR(C135&lt;1,C135&gt;2958465),"Podaj prawidłowy czas zamknięcia",IF(NOT(ISNUMBER(D135)),"Podaj dodatnią zamkniętą ilość",IF(OR(D135&lt;=0,D135&gt;1000000,ROUND(D135,8)&lt;&gt;D135),"Podaj dodatnią zamkniętą ilość",IF(NOT(ISNUMBER(INDEX('Trades'!$D$9:$D$208,MATCH(B135,'Trades'!$A$9:$A$208,0)))),"Podaj prawidłowy czas otwarcia",IF(C135&lt;INDEX('Trades'!$D$9:$D$208,MATCH(B135,'Trades'!$A$9:$A$208,0)),"Wyjście poprzedza otwarcie",IF(AND(E135&lt;&gt;"",OR(NOT(ISNUMBER(E135)),E135&lt;=0)),"Podaj dodatnią cenę lub pozostaw puste",IF(AND(F135&lt;&gt;"",NOT(ISNUMBER(F135))),"P&amp;L brutto musi być liczbą lub pozostać pusty",IF(AND(ISNUMBER(F135),OR(ABS(F135)&gt;1000000000,ROUND(F135,2)&lt;&gt;F135)),"Kwoty: do 2 miejsc po przecinku; wartość bezwzględna wpisu ≤ 1 000 000 000.",""))))))))))))))))</x:f>
      </x:c>
      <x:c r="I135" s="29" t="str">
        <x:f>IF(ISNUMBER(D135),ROUND(D135,8),"")</x:f>
      </x:c>
      <x:c r="J135" s="29" t="n">
        <x:f>IF(ISNUMBER(F135),1,0)</x:f>
        <x:v>0</x:v>
      </x:c>
      <x:c r="K135" s="29" t="n">
        <x:f>IF(COUNTA(A135:F135)=0,0,1)</x:f>
        <x:v>0</x:v>
      </x:c>
    </x:row>
    <x:row r="136" ht="36" customHeight="1">
      <x:c r="A136" s="34"/>
      <x:c r="B136" s="34"/>
      <x:c r="C136" s="35"/>
      <x:c r="D136" s="36"/>
      <x:c r="E136" s="36"/>
      <x:c r="F136" s="37"/>
      <x:c r="G136" s="38" t="n">
        <x:f>IF(K136=0,0,IF(H136="",1,-1))</x:f>
        <x:v>0</x:v>
      </x:c>
      <x:c r="H136" s="33" t="str">
        <x:f>IF(K136=0,"",IF(A136="","Podaj ID wyjścia",IF(IF(IFERROR(OR(CODE(UPPER(LEFT(A136,1)))&lt;65,CODE(UPPER(LEFT(A136,1)))&gt;90),TRUE),TRUE,OR(NOT(ISTEXT(A136)),LEN(A136)&gt;64,LEN(A136)&lt;&gt;LEN(SUBSTITUTE(A136,"*","")),LEN(A136)&lt;&gt;LEN(SUBSTITUTE(A136,"?","")),LEN(A136)&lt;&gt;LEN(SUBSTITUTE(A136,"~","")),LEN(A136)&lt;&gt;LEN(SUBSTITUTE(A136,"=","")),LEN(A136)&lt;&gt;LEN(SUBSTITUTE(A136,"&lt;","")),LEN(A136)&lt;&gt;LEN(SUBSTITUTE(A136,"&gt;","")))),"ID: tekst zaczynający się od A–Z, do 64 znaków; bez *, ?, ~, =, &lt; i &gt;. Przykład: T-001.",IF(COUNTIFS('Exits'!$A$9:$A$608,A136)&lt;&gt;1,"ID wyjścia się powtarza",IF(B136="","Podaj ID nadrzędnej transakcji",IF(IF(IFERROR(OR(CODE(UPPER(LEFT(B136,1)))&lt;65,CODE(UPPER(LEFT(B136,1)))&gt;90),TRUE),TRUE,OR(NOT(ISTEXT(B136)),LEN(B136)&gt;64,LEN(B136)&lt;&gt;LEN(SUBSTITUTE(B136,"*","")),LEN(B136)&lt;&gt;LEN(SUBSTITUTE(B136,"?","")),LEN(B136)&lt;&gt;LEN(SUBSTITUTE(B136,"~","")),LEN(B136)&lt;&gt;LEN(SUBSTITUTE(B136,"=","")),LEN(B136)&lt;&gt;LEN(SUBSTITUTE(B136,"&lt;","")),LEN(B136)&lt;&gt;LEN(SUBSTITUTE(B136,"&gt;","")))),"ID: tekst zaczynający się od A–Z, do 64 znaków; bez *, ?, ~, =, &lt; i &gt;. Przykład: T-001.",IF(COUNTIFS('Trades'!$A$9:$A$208,B136)&lt;&gt;1,"ID musi pasować do jednego wiersza Trades",IF(NOT(ISNUMBER(C136)),"Podaj prawidłowy czas zamknięcia",IF(OR(C136&lt;1,C136&gt;2958465),"Podaj prawidłowy czas zamknięcia",IF(NOT(ISNUMBER(D136)),"Podaj dodatnią zamkniętą ilość",IF(OR(D136&lt;=0,D136&gt;1000000,ROUND(D136,8)&lt;&gt;D136),"Podaj dodatnią zamkniętą ilość",IF(NOT(ISNUMBER(INDEX('Trades'!$D$9:$D$208,MATCH(B136,'Trades'!$A$9:$A$208,0)))),"Podaj prawidłowy czas otwarcia",IF(C136&lt;INDEX('Trades'!$D$9:$D$208,MATCH(B136,'Trades'!$A$9:$A$208,0)),"Wyjście poprzedza otwarcie",IF(AND(E136&lt;&gt;"",OR(NOT(ISNUMBER(E136)),E136&lt;=0)),"Podaj dodatnią cenę lub pozostaw puste",IF(AND(F136&lt;&gt;"",NOT(ISNUMBER(F136))),"P&amp;L brutto musi być liczbą lub pozostać pusty",IF(AND(ISNUMBER(F136),OR(ABS(F136)&gt;1000000000,ROUND(F136,2)&lt;&gt;F136)),"Kwoty: do 2 miejsc po przecinku; wartość bezwzględna wpisu ≤ 1 000 000 000.",""))))))))))))))))</x:f>
      </x:c>
      <x:c r="I136" s="29" t="str">
        <x:f>IF(ISNUMBER(D136),ROUND(D136,8),"")</x:f>
      </x:c>
      <x:c r="J136" s="29" t="n">
        <x:f>IF(ISNUMBER(F136),1,0)</x:f>
        <x:v>0</x:v>
      </x:c>
      <x:c r="K136" s="29" t="n">
        <x:f>IF(COUNTA(A136:F136)=0,0,1)</x:f>
        <x:v>0</x:v>
      </x:c>
    </x:row>
    <x:row r="137" ht="36" customHeight="1">
      <x:c r="A137" s="34"/>
      <x:c r="B137" s="34"/>
      <x:c r="C137" s="35"/>
      <x:c r="D137" s="36"/>
      <x:c r="E137" s="36"/>
      <x:c r="F137" s="37"/>
      <x:c r="G137" s="38" t="n">
        <x:f>IF(K137=0,0,IF(H137="",1,-1))</x:f>
        <x:v>0</x:v>
      </x:c>
      <x:c r="H137" s="33" t="str">
        <x:f>IF(K137=0,"",IF(A137="","Podaj ID wyjścia",IF(IF(IFERROR(OR(CODE(UPPER(LEFT(A137,1)))&lt;65,CODE(UPPER(LEFT(A137,1)))&gt;90),TRUE),TRUE,OR(NOT(ISTEXT(A137)),LEN(A137)&gt;64,LEN(A137)&lt;&gt;LEN(SUBSTITUTE(A137,"*","")),LEN(A137)&lt;&gt;LEN(SUBSTITUTE(A137,"?","")),LEN(A137)&lt;&gt;LEN(SUBSTITUTE(A137,"~","")),LEN(A137)&lt;&gt;LEN(SUBSTITUTE(A137,"=","")),LEN(A137)&lt;&gt;LEN(SUBSTITUTE(A137,"&lt;","")),LEN(A137)&lt;&gt;LEN(SUBSTITUTE(A137,"&gt;","")))),"ID: tekst zaczynający się od A–Z, do 64 znaków; bez *, ?, ~, =, &lt; i &gt;. Przykład: T-001.",IF(COUNTIFS('Exits'!$A$9:$A$608,A137)&lt;&gt;1,"ID wyjścia się powtarza",IF(B137="","Podaj ID nadrzędnej transakcji",IF(IF(IFERROR(OR(CODE(UPPER(LEFT(B137,1)))&lt;65,CODE(UPPER(LEFT(B137,1)))&gt;90),TRUE),TRUE,OR(NOT(ISTEXT(B137)),LEN(B137)&gt;64,LEN(B137)&lt;&gt;LEN(SUBSTITUTE(B137,"*","")),LEN(B137)&lt;&gt;LEN(SUBSTITUTE(B137,"?","")),LEN(B137)&lt;&gt;LEN(SUBSTITUTE(B137,"~","")),LEN(B137)&lt;&gt;LEN(SUBSTITUTE(B137,"=","")),LEN(B137)&lt;&gt;LEN(SUBSTITUTE(B137,"&lt;","")),LEN(B137)&lt;&gt;LEN(SUBSTITUTE(B137,"&gt;","")))),"ID: tekst zaczynający się od A–Z, do 64 znaków; bez *, ?, ~, =, &lt; i &gt;. Przykład: T-001.",IF(COUNTIFS('Trades'!$A$9:$A$208,B137)&lt;&gt;1,"ID musi pasować do jednego wiersza Trades",IF(NOT(ISNUMBER(C137)),"Podaj prawidłowy czas zamknięcia",IF(OR(C137&lt;1,C137&gt;2958465),"Podaj prawidłowy czas zamknięcia",IF(NOT(ISNUMBER(D137)),"Podaj dodatnią zamkniętą ilość",IF(OR(D137&lt;=0,D137&gt;1000000,ROUND(D137,8)&lt;&gt;D137),"Podaj dodatnią zamkniętą ilość",IF(NOT(ISNUMBER(INDEX('Trades'!$D$9:$D$208,MATCH(B137,'Trades'!$A$9:$A$208,0)))),"Podaj prawidłowy czas otwarcia",IF(C137&lt;INDEX('Trades'!$D$9:$D$208,MATCH(B137,'Trades'!$A$9:$A$208,0)),"Wyjście poprzedza otwarcie",IF(AND(E137&lt;&gt;"",OR(NOT(ISNUMBER(E137)),E137&lt;=0)),"Podaj dodatnią cenę lub pozostaw puste",IF(AND(F137&lt;&gt;"",NOT(ISNUMBER(F137))),"P&amp;L brutto musi być liczbą lub pozostać pusty",IF(AND(ISNUMBER(F137),OR(ABS(F137)&gt;1000000000,ROUND(F137,2)&lt;&gt;F137)),"Kwoty: do 2 miejsc po przecinku; wartość bezwzględna wpisu ≤ 1 000 000 000.",""))))))))))))))))</x:f>
      </x:c>
      <x:c r="I137" s="29" t="str">
        <x:f>IF(ISNUMBER(D137),ROUND(D137,8),"")</x:f>
      </x:c>
      <x:c r="J137" s="29" t="n">
        <x:f>IF(ISNUMBER(F137),1,0)</x:f>
        <x:v>0</x:v>
      </x:c>
      <x:c r="K137" s="29" t="n">
        <x:f>IF(COUNTA(A137:F137)=0,0,1)</x:f>
        <x:v>0</x:v>
      </x:c>
    </x:row>
    <x:row r="138" ht="36" customHeight="1">
      <x:c r="A138" s="34"/>
      <x:c r="B138" s="34"/>
      <x:c r="C138" s="35"/>
      <x:c r="D138" s="36"/>
      <x:c r="E138" s="36"/>
      <x:c r="F138" s="37"/>
      <x:c r="G138" s="38" t="n">
        <x:f>IF(K138=0,0,IF(H138="",1,-1))</x:f>
        <x:v>0</x:v>
      </x:c>
      <x:c r="H138" s="33" t="str">
        <x:f>IF(K138=0,"",IF(A138="","Podaj ID wyjścia",IF(IF(IFERROR(OR(CODE(UPPER(LEFT(A138,1)))&lt;65,CODE(UPPER(LEFT(A138,1)))&gt;90),TRUE),TRUE,OR(NOT(ISTEXT(A138)),LEN(A138)&gt;64,LEN(A138)&lt;&gt;LEN(SUBSTITUTE(A138,"*","")),LEN(A138)&lt;&gt;LEN(SUBSTITUTE(A138,"?","")),LEN(A138)&lt;&gt;LEN(SUBSTITUTE(A138,"~","")),LEN(A138)&lt;&gt;LEN(SUBSTITUTE(A138,"=","")),LEN(A138)&lt;&gt;LEN(SUBSTITUTE(A138,"&lt;","")),LEN(A138)&lt;&gt;LEN(SUBSTITUTE(A138,"&gt;","")))),"ID: tekst zaczynający się od A–Z, do 64 znaków; bez *, ?, ~, =, &lt; i &gt;. Przykład: T-001.",IF(COUNTIFS('Exits'!$A$9:$A$608,A138)&lt;&gt;1,"ID wyjścia się powtarza",IF(B138="","Podaj ID nadrzędnej transakcji",IF(IF(IFERROR(OR(CODE(UPPER(LEFT(B138,1)))&lt;65,CODE(UPPER(LEFT(B138,1)))&gt;90),TRUE),TRUE,OR(NOT(ISTEXT(B138)),LEN(B138)&gt;64,LEN(B138)&lt;&gt;LEN(SUBSTITUTE(B138,"*","")),LEN(B138)&lt;&gt;LEN(SUBSTITUTE(B138,"?","")),LEN(B138)&lt;&gt;LEN(SUBSTITUTE(B138,"~","")),LEN(B138)&lt;&gt;LEN(SUBSTITUTE(B138,"=","")),LEN(B138)&lt;&gt;LEN(SUBSTITUTE(B138,"&lt;","")),LEN(B138)&lt;&gt;LEN(SUBSTITUTE(B138,"&gt;","")))),"ID: tekst zaczynający się od A–Z, do 64 znaków; bez *, ?, ~, =, &lt; i &gt;. Przykład: T-001.",IF(COUNTIFS('Trades'!$A$9:$A$208,B138)&lt;&gt;1,"ID musi pasować do jednego wiersza Trades",IF(NOT(ISNUMBER(C138)),"Podaj prawidłowy czas zamknięcia",IF(OR(C138&lt;1,C138&gt;2958465),"Podaj prawidłowy czas zamknięcia",IF(NOT(ISNUMBER(D138)),"Podaj dodatnią zamkniętą ilość",IF(OR(D138&lt;=0,D138&gt;1000000,ROUND(D138,8)&lt;&gt;D138),"Podaj dodatnią zamkniętą ilość",IF(NOT(ISNUMBER(INDEX('Trades'!$D$9:$D$208,MATCH(B138,'Trades'!$A$9:$A$208,0)))),"Podaj prawidłowy czas otwarcia",IF(C138&lt;INDEX('Trades'!$D$9:$D$208,MATCH(B138,'Trades'!$A$9:$A$208,0)),"Wyjście poprzedza otwarcie",IF(AND(E138&lt;&gt;"",OR(NOT(ISNUMBER(E138)),E138&lt;=0)),"Podaj dodatnią cenę lub pozostaw puste",IF(AND(F138&lt;&gt;"",NOT(ISNUMBER(F138))),"P&amp;L brutto musi być liczbą lub pozostać pusty",IF(AND(ISNUMBER(F138),OR(ABS(F138)&gt;1000000000,ROUND(F138,2)&lt;&gt;F138)),"Kwoty: do 2 miejsc po przecinku; wartość bezwzględna wpisu ≤ 1 000 000 000.",""))))))))))))))))</x:f>
      </x:c>
      <x:c r="I138" s="29" t="str">
        <x:f>IF(ISNUMBER(D138),ROUND(D138,8),"")</x:f>
      </x:c>
      <x:c r="J138" s="29" t="n">
        <x:f>IF(ISNUMBER(F138),1,0)</x:f>
        <x:v>0</x:v>
      </x:c>
      <x:c r="K138" s="29" t="n">
        <x:f>IF(COUNTA(A138:F138)=0,0,1)</x:f>
        <x:v>0</x:v>
      </x:c>
    </x:row>
    <x:row r="139" ht="36" customHeight="1">
      <x:c r="A139" s="34"/>
      <x:c r="B139" s="34"/>
      <x:c r="C139" s="35"/>
      <x:c r="D139" s="36"/>
      <x:c r="E139" s="36"/>
      <x:c r="F139" s="37"/>
      <x:c r="G139" s="38" t="n">
        <x:f>IF(K139=0,0,IF(H139="",1,-1))</x:f>
        <x:v>0</x:v>
      </x:c>
      <x:c r="H139" s="33" t="str">
        <x:f>IF(K139=0,"",IF(A139="","Podaj ID wyjścia",IF(IF(IFERROR(OR(CODE(UPPER(LEFT(A139,1)))&lt;65,CODE(UPPER(LEFT(A139,1)))&gt;90),TRUE),TRUE,OR(NOT(ISTEXT(A139)),LEN(A139)&gt;64,LEN(A139)&lt;&gt;LEN(SUBSTITUTE(A139,"*","")),LEN(A139)&lt;&gt;LEN(SUBSTITUTE(A139,"?","")),LEN(A139)&lt;&gt;LEN(SUBSTITUTE(A139,"~","")),LEN(A139)&lt;&gt;LEN(SUBSTITUTE(A139,"=","")),LEN(A139)&lt;&gt;LEN(SUBSTITUTE(A139,"&lt;","")),LEN(A139)&lt;&gt;LEN(SUBSTITUTE(A139,"&gt;","")))),"ID: tekst zaczynający się od A–Z, do 64 znaków; bez *, ?, ~, =, &lt; i &gt;. Przykład: T-001.",IF(COUNTIFS('Exits'!$A$9:$A$608,A139)&lt;&gt;1,"ID wyjścia się powtarza",IF(B139="","Podaj ID nadrzędnej transakcji",IF(IF(IFERROR(OR(CODE(UPPER(LEFT(B139,1)))&lt;65,CODE(UPPER(LEFT(B139,1)))&gt;90),TRUE),TRUE,OR(NOT(ISTEXT(B139)),LEN(B139)&gt;64,LEN(B139)&lt;&gt;LEN(SUBSTITUTE(B139,"*","")),LEN(B139)&lt;&gt;LEN(SUBSTITUTE(B139,"?","")),LEN(B139)&lt;&gt;LEN(SUBSTITUTE(B139,"~","")),LEN(B139)&lt;&gt;LEN(SUBSTITUTE(B139,"=","")),LEN(B139)&lt;&gt;LEN(SUBSTITUTE(B139,"&lt;","")),LEN(B139)&lt;&gt;LEN(SUBSTITUTE(B139,"&gt;","")))),"ID: tekst zaczynający się od A–Z, do 64 znaków; bez *, ?, ~, =, &lt; i &gt;. Przykład: T-001.",IF(COUNTIFS('Trades'!$A$9:$A$208,B139)&lt;&gt;1,"ID musi pasować do jednego wiersza Trades",IF(NOT(ISNUMBER(C139)),"Podaj prawidłowy czas zamknięcia",IF(OR(C139&lt;1,C139&gt;2958465),"Podaj prawidłowy czas zamknięcia",IF(NOT(ISNUMBER(D139)),"Podaj dodatnią zamkniętą ilość",IF(OR(D139&lt;=0,D139&gt;1000000,ROUND(D139,8)&lt;&gt;D139),"Podaj dodatnią zamkniętą ilość",IF(NOT(ISNUMBER(INDEX('Trades'!$D$9:$D$208,MATCH(B139,'Trades'!$A$9:$A$208,0)))),"Podaj prawidłowy czas otwarcia",IF(C139&lt;INDEX('Trades'!$D$9:$D$208,MATCH(B139,'Trades'!$A$9:$A$208,0)),"Wyjście poprzedza otwarcie",IF(AND(E139&lt;&gt;"",OR(NOT(ISNUMBER(E139)),E139&lt;=0)),"Podaj dodatnią cenę lub pozostaw puste",IF(AND(F139&lt;&gt;"",NOT(ISNUMBER(F139))),"P&amp;L brutto musi być liczbą lub pozostać pusty",IF(AND(ISNUMBER(F139),OR(ABS(F139)&gt;1000000000,ROUND(F139,2)&lt;&gt;F139)),"Kwoty: do 2 miejsc po przecinku; wartość bezwzględna wpisu ≤ 1 000 000 000.",""))))))))))))))))</x:f>
      </x:c>
      <x:c r="I139" s="29" t="str">
        <x:f>IF(ISNUMBER(D139),ROUND(D139,8),"")</x:f>
      </x:c>
      <x:c r="J139" s="29" t="n">
        <x:f>IF(ISNUMBER(F139),1,0)</x:f>
        <x:v>0</x:v>
      </x:c>
      <x:c r="K139" s="29" t="n">
        <x:f>IF(COUNTA(A139:F139)=0,0,1)</x:f>
        <x:v>0</x:v>
      </x:c>
    </x:row>
    <x:row r="140" ht="36" customHeight="1">
      <x:c r="A140" s="34"/>
      <x:c r="B140" s="34"/>
      <x:c r="C140" s="35"/>
      <x:c r="D140" s="36"/>
      <x:c r="E140" s="36"/>
      <x:c r="F140" s="37"/>
      <x:c r="G140" s="38" t="n">
        <x:f>IF(K140=0,0,IF(H140="",1,-1))</x:f>
        <x:v>0</x:v>
      </x:c>
      <x:c r="H140" s="33" t="str">
        <x:f>IF(K140=0,"",IF(A140="","Podaj ID wyjścia",IF(IF(IFERROR(OR(CODE(UPPER(LEFT(A140,1)))&lt;65,CODE(UPPER(LEFT(A140,1)))&gt;90),TRUE),TRUE,OR(NOT(ISTEXT(A140)),LEN(A140)&gt;64,LEN(A140)&lt;&gt;LEN(SUBSTITUTE(A140,"*","")),LEN(A140)&lt;&gt;LEN(SUBSTITUTE(A140,"?","")),LEN(A140)&lt;&gt;LEN(SUBSTITUTE(A140,"~","")),LEN(A140)&lt;&gt;LEN(SUBSTITUTE(A140,"=","")),LEN(A140)&lt;&gt;LEN(SUBSTITUTE(A140,"&lt;","")),LEN(A140)&lt;&gt;LEN(SUBSTITUTE(A140,"&gt;","")))),"ID: tekst zaczynający się od A–Z, do 64 znaków; bez *, ?, ~, =, &lt; i &gt;. Przykład: T-001.",IF(COUNTIFS('Exits'!$A$9:$A$608,A140)&lt;&gt;1,"ID wyjścia się powtarza",IF(B140="","Podaj ID nadrzędnej transakcji",IF(IF(IFERROR(OR(CODE(UPPER(LEFT(B140,1)))&lt;65,CODE(UPPER(LEFT(B140,1)))&gt;90),TRUE),TRUE,OR(NOT(ISTEXT(B140)),LEN(B140)&gt;64,LEN(B140)&lt;&gt;LEN(SUBSTITUTE(B140,"*","")),LEN(B140)&lt;&gt;LEN(SUBSTITUTE(B140,"?","")),LEN(B140)&lt;&gt;LEN(SUBSTITUTE(B140,"~","")),LEN(B140)&lt;&gt;LEN(SUBSTITUTE(B140,"=","")),LEN(B140)&lt;&gt;LEN(SUBSTITUTE(B140,"&lt;","")),LEN(B140)&lt;&gt;LEN(SUBSTITUTE(B140,"&gt;","")))),"ID: tekst zaczynający się od A–Z, do 64 znaków; bez *, ?, ~, =, &lt; i &gt;. Przykład: T-001.",IF(COUNTIFS('Trades'!$A$9:$A$208,B140)&lt;&gt;1,"ID musi pasować do jednego wiersza Trades",IF(NOT(ISNUMBER(C140)),"Podaj prawidłowy czas zamknięcia",IF(OR(C140&lt;1,C140&gt;2958465),"Podaj prawidłowy czas zamknięcia",IF(NOT(ISNUMBER(D140)),"Podaj dodatnią zamkniętą ilość",IF(OR(D140&lt;=0,D140&gt;1000000,ROUND(D140,8)&lt;&gt;D140),"Podaj dodatnią zamkniętą ilość",IF(NOT(ISNUMBER(INDEX('Trades'!$D$9:$D$208,MATCH(B140,'Trades'!$A$9:$A$208,0)))),"Podaj prawidłowy czas otwarcia",IF(C140&lt;INDEX('Trades'!$D$9:$D$208,MATCH(B140,'Trades'!$A$9:$A$208,0)),"Wyjście poprzedza otwarcie",IF(AND(E140&lt;&gt;"",OR(NOT(ISNUMBER(E140)),E140&lt;=0)),"Podaj dodatnią cenę lub pozostaw puste",IF(AND(F140&lt;&gt;"",NOT(ISNUMBER(F140))),"P&amp;L brutto musi być liczbą lub pozostać pusty",IF(AND(ISNUMBER(F140),OR(ABS(F140)&gt;1000000000,ROUND(F140,2)&lt;&gt;F140)),"Kwoty: do 2 miejsc po przecinku; wartość bezwzględna wpisu ≤ 1 000 000 000.",""))))))))))))))))</x:f>
      </x:c>
      <x:c r="I140" s="29" t="str">
        <x:f>IF(ISNUMBER(D140),ROUND(D140,8),"")</x:f>
      </x:c>
      <x:c r="J140" s="29" t="n">
        <x:f>IF(ISNUMBER(F140),1,0)</x:f>
        <x:v>0</x:v>
      </x:c>
      <x:c r="K140" s="29" t="n">
        <x:f>IF(COUNTA(A140:F140)=0,0,1)</x:f>
        <x:v>0</x:v>
      </x:c>
    </x:row>
    <x:row r="141" ht="36" customHeight="1">
      <x:c r="A141" s="34"/>
      <x:c r="B141" s="34"/>
      <x:c r="C141" s="35"/>
      <x:c r="D141" s="36"/>
      <x:c r="E141" s="36"/>
      <x:c r="F141" s="37"/>
      <x:c r="G141" s="38" t="n">
        <x:f>IF(K141=0,0,IF(H141="",1,-1))</x:f>
        <x:v>0</x:v>
      </x:c>
      <x:c r="H141" s="33" t="str">
        <x:f>IF(K141=0,"",IF(A141="","Podaj ID wyjścia",IF(IF(IFERROR(OR(CODE(UPPER(LEFT(A141,1)))&lt;65,CODE(UPPER(LEFT(A141,1)))&gt;90),TRUE),TRUE,OR(NOT(ISTEXT(A141)),LEN(A141)&gt;64,LEN(A141)&lt;&gt;LEN(SUBSTITUTE(A141,"*","")),LEN(A141)&lt;&gt;LEN(SUBSTITUTE(A141,"?","")),LEN(A141)&lt;&gt;LEN(SUBSTITUTE(A141,"~","")),LEN(A141)&lt;&gt;LEN(SUBSTITUTE(A141,"=","")),LEN(A141)&lt;&gt;LEN(SUBSTITUTE(A141,"&lt;","")),LEN(A141)&lt;&gt;LEN(SUBSTITUTE(A141,"&gt;","")))),"ID: tekst zaczynający się od A–Z, do 64 znaków; bez *, ?, ~, =, &lt; i &gt;. Przykład: T-001.",IF(COUNTIFS('Exits'!$A$9:$A$608,A141)&lt;&gt;1,"ID wyjścia się powtarza",IF(B141="","Podaj ID nadrzędnej transakcji",IF(IF(IFERROR(OR(CODE(UPPER(LEFT(B141,1)))&lt;65,CODE(UPPER(LEFT(B141,1)))&gt;90),TRUE),TRUE,OR(NOT(ISTEXT(B141)),LEN(B141)&gt;64,LEN(B141)&lt;&gt;LEN(SUBSTITUTE(B141,"*","")),LEN(B141)&lt;&gt;LEN(SUBSTITUTE(B141,"?","")),LEN(B141)&lt;&gt;LEN(SUBSTITUTE(B141,"~","")),LEN(B141)&lt;&gt;LEN(SUBSTITUTE(B141,"=","")),LEN(B141)&lt;&gt;LEN(SUBSTITUTE(B141,"&lt;","")),LEN(B141)&lt;&gt;LEN(SUBSTITUTE(B141,"&gt;","")))),"ID: tekst zaczynający się od A–Z, do 64 znaków; bez *, ?, ~, =, &lt; i &gt;. Przykład: T-001.",IF(COUNTIFS('Trades'!$A$9:$A$208,B141)&lt;&gt;1,"ID musi pasować do jednego wiersza Trades",IF(NOT(ISNUMBER(C141)),"Podaj prawidłowy czas zamknięcia",IF(OR(C141&lt;1,C141&gt;2958465),"Podaj prawidłowy czas zamknięcia",IF(NOT(ISNUMBER(D141)),"Podaj dodatnią zamkniętą ilość",IF(OR(D141&lt;=0,D141&gt;1000000,ROUND(D141,8)&lt;&gt;D141),"Podaj dodatnią zamkniętą ilość",IF(NOT(ISNUMBER(INDEX('Trades'!$D$9:$D$208,MATCH(B141,'Trades'!$A$9:$A$208,0)))),"Podaj prawidłowy czas otwarcia",IF(C141&lt;INDEX('Trades'!$D$9:$D$208,MATCH(B141,'Trades'!$A$9:$A$208,0)),"Wyjście poprzedza otwarcie",IF(AND(E141&lt;&gt;"",OR(NOT(ISNUMBER(E141)),E141&lt;=0)),"Podaj dodatnią cenę lub pozostaw puste",IF(AND(F141&lt;&gt;"",NOT(ISNUMBER(F141))),"P&amp;L brutto musi być liczbą lub pozostać pusty",IF(AND(ISNUMBER(F141),OR(ABS(F141)&gt;1000000000,ROUND(F141,2)&lt;&gt;F141)),"Kwoty: do 2 miejsc po przecinku; wartość bezwzględna wpisu ≤ 1 000 000 000.",""))))))))))))))))</x:f>
      </x:c>
      <x:c r="I141" s="29" t="str">
        <x:f>IF(ISNUMBER(D141),ROUND(D141,8),"")</x:f>
      </x:c>
      <x:c r="J141" s="29" t="n">
        <x:f>IF(ISNUMBER(F141),1,0)</x:f>
        <x:v>0</x:v>
      </x:c>
      <x:c r="K141" s="29" t="n">
        <x:f>IF(COUNTA(A141:F141)=0,0,1)</x:f>
        <x:v>0</x:v>
      </x:c>
    </x:row>
    <x:row r="142" ht="36" customHeight="1">
      <x:c r="A142" s="34"/>
      <x:c r="B142" s="34"/>
      <x:c r="C142" s="35"/>
      <x:c r="D142" s="36"/>
      <x:c r="E142" s="36"/>
      <x:c r="F142" s="37"/>
      <x:c r="G142" s="38" t="n">
        <x:f>IF(K142=0,0,IF(H142="",1,-1))</x:f>
        <x:v>0</x:v>
      </x:c>
      <x:c r="H142" s="33" t="str">
        <x:f>IF(K142=0,"",IF(A142="","Podaj ID wyjścia",IF(IF(IFERROR(OR(CODE(UPPER(LEFT(A142,1)))&lt;65,CODE(UPPER(LEFT(A142,1)))&gt;90),TRUE),TRUE,OR(NOT(ISTEXT(A142)),LEN(A142)&gt;64,LEN(A142)&lt;&gt;LEN(SUBSTITUTE(A142,"*","")),LEN(A142)&lt;&gt;LEN(SUBSTITUTE(A142,"?","")),LEN(A142)&lt;&gt;LEN(SUBSTITUTE(A142,"~","")),LEN(A142)&lt;&gt;LEN(SUBSTITUTE(A142,"=","")),LEN(A142)&lt;&gt;LEN(SUBSTITUTE(A142,"&lt;","")),LEN(A142)&lt;&gt;LEN(SUBSTITUTE(A142,"&gt;","")))),"ID: tekst zaczynający się od A–Z, do 64 znaków; bez *, ?, ~, =, &lt; i &gt;. Przykład: T-001.",IF(COUNTIFS('Exits'!$A$9:$A$608,A142)&lt;&gt;1,"ID wyjścia się powtarza",IF(B142="","Podaj ID nadrzędnej transakcji",IF(IF(IFERROR(OR(CODE(UPPER(LEFT(B142,1)))&lt;65,CODE(UPPER(LEFT(B142,1)))&gt;90),TRUE),TRUE,OR(NOT(ISTEXT(B142)),LEN(B142)&gt;64,LEN(B142)&lt;&gt;LEN(SUBSTITUTE(B142,"*","")),LEN(B142)&lt;&gt;LEN(SUBSTITUTE(B142,"?","")),LEN(B142)&lt;&gt;LEN(SUBSTITUTE(B142,"~","")),LEN(B142)&lt;&gt;LEN(SUBSTITUTE(B142,"=","")),LEN(B142)&lt;&gt;LEN(SUBSTITUTE(B142,"&lt;","")),LEN(B142)&lt;&gt;LEN(SUBSTITUTE(B142,"&gt;","")))),"ID: tekst zaczynający się od A–Z, do 64 znaków; bez *, ?, ~, =, &lt; i &gt;. Przykład: T-001.",IF(COUNTIFS('Trades'!$A$9:$A$208,B142)&lt;&gt;1,"ID musi pasować do jednego wiersza Trades",IF(NOT(ISNUMBER(C142)),"Podaj prawidłowy czas zamknięcia",IF(OR(C142&lt;1,C142&gt;2958465),"Podaj prawidłowy czas zamknięcia",IF(NOT(ISNUMBER(D142)),"Podaj dodatnią zamkniętą ilość",IF(OR(D142&lt;=0,D142&gt;1000000,ROUND(D142,8)&lt;&gt;D142),"Podaj dodatnią zamkniętą ilość",IF(NOT(ISNUMBER(INDEX('Trades'!$D$9:$D$208,MATCH(B142,'Trades'!$A$9:$A$208,0)))),"Podaj prawidłowy czas otwarcia",IF(C142&lt;INDEX('Trades'!$D$9:$D$208,MATCH(B142,'Trades'!$A$9:$A$208,0)),"Wyjście poprzedza otwarcie",IF(AND(E142&lt;&gt;"",OR(NOT(ISNUMBER(E142)),E142&lt;=0)),"Podaj dodatnią cenę lub pozostaw puste",IF(AND(F142&lt;&gt;"",NOT(ISNUMBER(F142))),"P&amp;L brutto musi być liczbą lub pozostać pusty",IF(AND(ISNUMBER(F142),OR(ABS(F142)&gt;1000000000,ROUND(F142,2)&lt;&gt;F142)),"Kwoty: do 2 miejsc po przecinku; wartość bezwzględna wpisu ≤ 1 000 000 000.",""))))))))))))))))</x:f>
      </x:c>
      <x:c r="I142" s="29" t="str">
        <x:f>IF(ISNUMBER(D142),ROUND(D142,8),"")</x:f>
      </x:c>
      <x:c r="J142" s="29" t="n">
        <x:f>IF(ISNUMBER(F142),1,0)</x:f>
        <x:v>0</x:v>
      </x:c>
      <x:c r="K142" s="29" t="n">
        <x:f>IF(COUNTA(A142:F142)=0,0,1)</x:f>
        <x:v>0</x:v>
      </x:c>
    </x:row>
    <x:row r="143" ht="36" customHeight="1">
      <x:c r="A143" s="34"/>
      <x:c r="B143" s="34"/>
      <x:c r="C143" s="35"/>
      <x:c r="D143" s="36"/>
      <x:c r="E143" s="36"/>
      <x:c r="F143" s="37"/>
      <x:c r="G143" s="38" t="n">
        <x:f>IF(K143=0,0,IF(H143="",1,-1))</x:f>
        <x:v>0</x:v>
      </x:c>
      <x:c r="H143" s="33" t="str">
        <x:f>IF(K143=0,"",IF(A143="","Podaj ID wyjścia",IF(IF(IFERROR(OR(CODE(UPPER(LEFT(A143,1)))&lt;65,CODE(UPPER(LEFT(A143,1)))&gt;90),TRUE),TRUE,OR(NOT(ISTEXT(A143)),LEN(A143)&gt;64,LEN(A143)&lt;&gt;LEN(SUBSTITUTE(A143,"*","")),LEN(A143)&lt;&gt;LEN(SUBSTITUTE(A143,"?","")),LEN(A143)&lt;&gt;LEN(SUBSTITUTE(A143,"~","")),LEN(A143)&lt;&gt;LEN(SUBSTITUTE(A143,"=","")),LEN(A143)&lt;&gt;LEN(SUBSTITUTE(A143,"&lt;","")),LEN(A143)&lt;&gt;LEN(SUBSTITUTE(A143,"&gt;","")))),"ID: tekst zaczynający się od A–Z, do 64 znaków; bez *, ?, ~, =, &lt; i &gt;. Przykład: T-001.",IF(COUNTIFS('Exits'!$A$9:$A$608,A143)&lt;&gt;1,"ID wyjścia się powtarza",IF(B143="","Podaj ID nadrzędnej transakcji",IF(IF(IFERROR(OR(CODE(UPPER(LEFT(B143,1)))&lt;65,CODE(UPPER(LEFT(B143,1)))&gt;90),TRUE),TRUE,OR(NOT(ISTEXT(B143)),LEN(B143)&gt;64,LEN(B143)&lt;&gt;LEN(SUBSTITUTE(B143,"*","")),LEN(B143)&lt;&gt;LEN(SUBSTITUTE(B143,"?","")),LEN(B143)&lt;&gt;LEN(SUBSTITUTE(B143,"~","")),LEN(B143)&lt;&gt;LEN(SUBSTITUTE(B143,"=","")),LEN(B143)&lt;&gt;LEN(SUBSTITUTE(B143,"&lt;","")),LEN(B143)&lt;&gt;LEN(SUBSTITUTE(B143,"&gt;","")))),"ID: tekst zaczynający się od A–Z, do 64 znaków; bez *, ?, ~, =, &lt; i &gt;. Przykład: T-001.",IF(COUNTIFS('Trades'!$A$9:$A$208,B143)&lt;&gt;1,"ID musi pasować do jednego wiersza Trades",IF(NOT(ISNUMBER(C143)),"Podaj prawidłowy czas zamknięcia",IF(OR(C143&lt;1,C143&gt;2958465),"Podaj prawidłowy czas zamknięcia",IF(NOT(ISNUMBER(D143)),"Podaj dodatnią zamkniętą ilość",IF(OR(D143&lt;=0,D143&gt;1000000,ROUND(D143,8)&lt;&gt;D143),"Podaj dodatnią zamkniętą ilość",IF(NOT(ISNUMBER(INDEX('Trades'!$D$9:$D$208,MATCH(B143,'Trades'!$A$9:$A$208,0)))),"Podaj prawidłowy czas otwarcia",IF(C143&lt;INDEX('Trades'!$D$9:$D$208,MATCH(B143,'Trades'!$A$9:$A$208,0)),"Wyjście poprzedza otwarcie",IF(AND(E143&lt;&gt;"",OR(NOT(ISNUMBER(E143)),E143&lt;=0)),"Podaj dodatnią cenę lub pozostaw puste",IF(AND(F143&lt;&gt;"",NOT(ISNUMBER(F143))),"P&amp;L brutto musi być liczbą lub pozostać pusty",IF(AND(ISNUMBER(F143),OR(ABS(F143)&gt;1000000000,ROUND(F143,2)&lt;&gt;F143)),"Kwoty: do 2 miejsc po przecinku; wartość bezwzględna wpisu ≤ 1 000 000 000.",""))))))))))))))))</x:f>
      </x:c>
      <x:c r="I143" s="29" t="str">
        <x:f>IF(ISNUMBER(D143),ROUND(D143,8),"")</x:f>
      </x:c>
      <x:c r="J143" s="29" t="n">
        <x:f>IF(ISNUMBER(F143),1,0)</x:f>
        <x:v>0</x:v>
      </x:c>
      <x:c r="K143" s="29" t="n">
        <x:f>IF(COUNTA(A143:F143)=0,0,1)</x:f>
        <x:v>0</x:v>
      </x:c>
    </x:row>
    <x:row r="144" ht="36" customHeight="1">
      <x:c r="A144" s="34"/>
      <x:c r="B144" s="34"/>
      <x:c r="C144" s="35"/>
      <x:c r="D144" s="36"/>
      <x:c r="E144" s="36"/>
      <x:c r="F144" s="37"/>
      <x:c r="G144" s="38" t="n">
        <x:f>IF(K144=0,0,IF(H144="",1,-1))</x:f>
        <x:v>0</x:v>
      </x:c>
      <x:c r="H144" s="33" t="str">
        <x:f>IF(K144=0,"",IF(A144="","Podaj ID wyjścia",IF(IF(IFERROR(OR(CODE(UPPER(LEFT(A144,1)))&lt;65,CODE(UPPER(LEFT(A144,1)))&gt;90),TRUE),TRUE,OR(NOT(ISTEXT(A144)),LEN(A144)&gt;64,LEN(A144)&lt;&gt;LEN(SUBSTITUTE(A144,"*","")),LEN(A144)&lt;&gt;LEN(SUBSTITUTE(A144,"?","")),LEN(A144)&lt;&gt;LEN(SUBSTITUTE(A144,"~","")),LEN(A144)&lt;&gt;LEN(SUBSTITUTE(A144,"=","")),LEN(A144)&lt;&gt;LEN(SUBSTITUTE(A144,"&lt;","")),LEN(A144)&lt;&gt;LEN(SUBSTITUTE(A144,"&gt;","")))),"ID: tekst zaczynający się od A–Z, do 64 znaków; bez *, ?, ~, =, &lt; i &gt;. Przykład: T-001.",IF(COUNTIFS('Exits'!$A$9:$A$608,A144)&lt;&gt;1,"ID wyjścia się powtarza",IF(B144="","Podaj ID nadrzędnej transakcji",IF(IF(IFERROR(OR(CODE(UPPER(LEFT(B144,1)))&lt;65,CODE(UPPER(LEFT(B144,1)))&gt;90),TRUE),TRUE,OR(NOT(ISTEXT(B144)),LEN(B144)&gt;64,LEN(B144)&lt;&gt;LEN(SUBSTITUTE(B144,"*","")),LEN(B144)&lt;&gt;LEN(SUBSTITUTE(B144,"?","")),LEN(B144)&lt;&gt;LEN(SUBSTITUTE(B144,"~","")),LEN(B144)&lt;&gt;LEN(SUBSTITUTE(B144,"=","")),LEN(B144)&lt;&gt;LEN(SUBSTITUTE(B144,"&lt;","")),LEN(B144)&lt;&gt;LEN(SUBSTITUTE(B144,"&gt;","")))),"ID: tekst zaczynający się od A–Z, do 64 znaków; bez *, ?, ~, =, &lt; i &gt;. Przykład: T-001.",IF(COUNTIFS('Trades'!$A$9:$A$208,B144)&lt;&gt;1,"ID musi pasować do jednego wiersza Trades",IF(NOT(ISNUMBER(C144)),"Podaj prawidłowy czas zamknięcia",IF(OR(C144&lt;1,C144&gt;2958465),"Podaj prawidłowy czas zamknięcia",IF(NOT(ISNUMBER(D144)),"Podaj dodatnią zamkniętą ilość",IF(OR(D144&lt;=0,D144&gt;1000000,ROUND(D144,8)&lt;&gt;D144),"Podaj dodatnią zamkniętą ilość",IF(NOT(ISNUMBER(INDEX('Trades'!$D$9:$D$208,MATCH(B144,'Trades'!$A$9:$A$208,0)))),"Podaj prawidłowy czas otwarcia",IF(C144&lt;INDEX('Trades'!$D$9:$D$208,MATCH(B144,'Trades'!$A$9:$A$208,0)),"Wyjście poprzedza otwarcie",IF(AND(E144&lt;&gt;"",OR(NOT(ISNUMBER(E144)),E144&lt;=0)),"Podaj dodatnią cenę lub pozostaw puste",IF(AND(F144&lt;&gt;"",NOT(ISNUMBER(F144))),"P&amp;L brutto musi być liczbą lub pozostać pusty",IF(AND(ISNUMBER(F144),OR(ABS(F144)&gt;1000000000,ROUND(F144,2)&lt;&gt;F144)),"Kwoty: do 2 miejsc po przecinku; wartość bezwzględna wpisu ≤ 1 000 000 000.",""))))))))))))))))</x:f>
      </x:c>
      <x:c r="I144" s="29" t="str">
        <x:f>IF(ISNUMBER(D144),ROUND(D144,8),"")</x:f>
      </x:c>
      <x:c r="J144" s="29" t="n">
        <x:f>IF(ISNUMBER(F144),1,0)</x:f>
        <x:v>0</x:v>
      </x:c>
      <x:c r="K144" s="29" t="n">
        <x:f>IF(COUNTA(A144:F144)=0,0,1)</x:f>
        <x:v>0</x:v>
      </x:c>
    </x:row>
    <x:row r="145" ht="36" customHeight="1">
      <x:c r="A145" s="34"/>
      <x:c r="B145" s="34"/>
      <x:c r="C145" s="35"/>
      <x:c r="D145" s="36"/>
      <x:c r="E145" s="36"/>
      <x:c r="F145" s="37"/>
      <x:c r="G145" s="38" t="n">
        <x:f>IF(K145=0,0,IF(H145="",1,-1))</x:f>
        <x:v>0</x:v>
      </x:c>
      <x:c r="H145" s="33" t="str">
        <x:f>IF(K145=0,"",IF(A145="","Podaj ID wyjścia",IF(IF(IFERROR(OR(CODE(UPPER(LEFT(A145,1)))&lt;65,CODE(UPPER(LEFT(A145,1)))&gt;90),TRUE),TRUE,OR(NOT(ISTEXT(A145)),LEN(A145)&gt;64,LEN(A145)&lt;&gt;LEN(SUBSTITUTE(A145,"*","")),LEN(A145)&lt;&gt;LEN(SUBSTITUTE(A145,"?","")),LEN(A145)&lt;&gt;LEN(SUBSTITUTE(A145,"~","")),LEN(A145)&lt;&gt;LEN(SUBSTITUTE(A145,"=","")),LEN(A145)&lt;&gt;LEN(SUBSTITUTE(A145,"&lt;","")),LEN(A145)&lt;&gt;LEN(SUBSTITUTE(A145,"&gt;","")))),"ID: tekst zaczynający się od A–Z, do 64 znaków; bez *, ?, ~, =, &lt; i &gt;. Przykład: T-001.",IF(COUNTIFS('Exits'!$A$9:$A$608,A145)&lt;&gt;1,"ID wyjścia się powtarza",IF(B145="","Podaj ID nadrzędnej transakcji",IF(IF(IFERROR(OR(CODE(UPPER(LEFT(B145,1)))&lt;65,CODE(UPPER(LEFT(B145,1)))&gt;90),TRUE),TRUE,OR(NOT(ISTEXT(B145)),LEN(B145)&gt;64,LEN(B145)&lt;&gt;LEN(SUBSTITUTE(B145,"*","")),LEN(B145)&lt;&gt;LEN(SUBSTITUTE(B145,"?","")),LEN(B145)&lt;&gt;LEN(SUBSTITUTE(B145,"~","")),LEN(B145)&lt;&gt;LEN(SUBSTITUTE(B145,"=","")),LEN(B145)&lt;&gt;LEN(SUBSTITUTE(B145,"&lt;","")),LEN(B145)&lt;&gt;LEN(SUBSTITUTE(B145,"&gt;","")))),"ID: tekst zaczynający się od A–Z, do 64 znaków; bez *, ?, ~, =, &lt; i &gt;. Przykład: T-001.",IF(COUNTIFS('Trades'!$A$9:$A$208,B145)&lt;&gt;1,"ID musi pasować do jednego wiersza Trades",IF(NOT(ISNUMBER(C145)),"Podaj prawidłowy czas zamknięcia",IF(OR(C145&lt;1,C145&gt;2958465),"Podaj prawidłowy czas zamknięcia",IF(NOT(ISNUMBER(D145)),"Podaj dodatnią zamkniętą ilość",IF(OR(D145&lt;=0,D145&gt;1000000,ROUND(D145,8)&lt;&gt;D145),"Podaj dodatnią zamkniętą ilość",IF(NOT(ISNUMBER(INDEX('Trades'!$D$9:$D$208,MATCH(B145,'Trades'!$A$9:$A$208,0)))),"Podaj prawidłowy czas otwarcia",IF(C145&lt;INDEX('Trades'!$D$9:$D$208,MATCH(B145,'Trades'!$A$9:$A$208,0)),"Wyjście poprzedza otwarcie",IF(AND(E145&lt;&gt;"",OR(NOT(ISNUMBER(E145)),E145&lt;=0)),"Podaj dodatnią cenę lub pozostaw puste",IF(AND(F145&lt;&gt;"",NOT(ISNUMBER(F145))),"P&amp;L brutto musi być liczbą lub pozostać pusty",IF(AND(ISNUMBER(F145),OR(ABS(F145)&gt;1000000000,ROUND(F145,2)&lt;&gt;F145)),"Kwoty: do 2 miejsc po przecinku; wartość bezwzględna wpisu ≤ 1 000 000 000.",""))))))))))))))))</x:f>
      </x:c>
      <x:c r="I145" s="29" t="str">
        <x:f>IF(ISNUMBER(D145),ROUND(D145,8),"")</x:f>
      </x:c>
      <x:c r="J145" s="29" t="n">
        <x:f>IF(ISNUMBER(F145),1,0)</x:f>
        <x:v>0</x:v>
      </x:c>
      <x:c r="K145" s="29" t="n">
        <x:f>IF(COUNTA(A145:F145)=0,0,1)</x:f>
        <x:v>0</x:v>
      </x:c>
    </x:row>
    <x:row r="146" ht="36" customHeight="1">
      <x:c r="A146" s="34"/>
      <x:c r="B146" s="34"/>
      <x:c r="C146" s="35"/>
      <x:c r="D146" s="36"/>
      <x:c r="E146" s="36"/>
      <x:c r="F146" s="37"/>
      <x:c r="G146" s="38" t="n">
        <x:f>IF(K146=0,0,IF(H146="",1,-1))</x:f>
        <x:v>0</x:v>
      </x:c>
      <x:c r="H146" s="33" t="str">
        <x:f>IF(K146=0,"",IF(A146="","Podaj ID wyjścia",IF(IF(IFERROR(OR(CODE(UPPER(LEFT(A146,1)))&lt;65,CODE(UPPER(LEFT(A146,1)))&gt;90),TRUE),TRUE,OR(NOT(ISTEXT(A146)),LEN(A146)&gt;64,LEN(A146)&lt;&gt;LEN(SUBSTITUTE(A146,"*","")),LEN(A146)&lt;&gt;LEN(SUBSTITUTE(A146,"?","")),LEN(A146)&lt;&gt;LEN(SUBSTITUTE(A146,"~","")),LEN(A146)&lt;&gt;LEN(SUBSTITUTE(A146,"=","")),LEN(A146)&lt;&gt;LEN(SUBSTITUTE(A146,"&lt;","")),LEN(A146)&lt;&gt;LEN(SUBSTITUTE(A146,"&gt;","")))),"ID: tekst zaczynający się od A–Z, do 64 znaków; bez *, ?, ~, =, &lt; i &gt;. Przykład: T-001.",IF(COUNTIFS('Exits'!$A$9:$A$608,A146)&lt;&gt;1,"ID wyjścia się powtarza",IF(B146="","Podaj ID nadrzędnej transakcji",IF(IF(IFERROR(OR(CODE(UPPER(LEFT(B146,1)))&lt;65,CODE(UPPER(LEFT(B146,1)))&gt;90),TRUE),TRUE,OR(NOT(ISTEXT(B146)),LEN(B146)&gt;64,LEN(B146)&lt;&gt;LEN(SUBSTITUTE(B146,"*","")),LEN(B146)&lt;&gt;LEN(SUBSTITUTE(B146,"?","")),LEN(B146)&lt;&gt;LEN(SUBSTITUTE(B146,"~","")),LEN(B146)&lt;&gt;LEN(SUBSTITUTE(B146,"=","")),LEN(B146)&lt;&gt;LEN(SUBSTITUTE(B146,"&lt;","")),LEN(B146)&lt;&gt;LEN(SUBSTITUTE(B146,"&gt;","")))),"ID: tekst zaczynający się od A–Z, do 64 znaków; bez *, ?, ~, =, &lt; i &gt;. Przykład: T-001.",IF(COUNTIFS('Trades'!$A$9:$A$208,B146)&lt;&gt;1,"ID musi pasować do jednego wiersza Trades",IF(NOT(ISNUMBER(C146)),"Podaj prawidłowy czas zamknięcia",IF(OR(C146&lt;1,C146&gt;2958465),"Podaj prawidłowy czas zamknięcia",IF(NOT(ISNUMBER(D146)),"Podaj dodatnią zamkniętą ilość",IF(OR(D146&lt;=0,D146&gt;1000000,ROUND(D146,8)&lt;&gt;D146),"Podaj dodatnią zamkniętą ilość",IF(NOT(ISNUMBER(INDEX('Trades'!$D$9:$D$208,MATCH(B146,'Trades'!$A$9:$A$208,0)))),"Podaj prawidłowy czas otwarcia",IF(C146&lt;INDEX('Trades'!$D$9:$D$208,MATCH(B146,'Trades'!$A$9:$A$208,0)),"Wyjście poprzedza otwarcie",IF(AND(E146&lt;&gt;"",OR(NOT(ISNUMBER(E146)),E146&lt;=0)),"Podaj dodatnią cenę lub pozostaw puste",IF(AND(F146&lt;&gt;"",NOT(ISNUMBER(F146))),"P&amp;L brutto musi być liczbą lub pozostać pusty",IF(AND(ISNUMBER(F146),OR(ABS(F146)&gt;1000000000,ROUND(F146,2)&lt;&gt;F146)),"Kwoty: do 2 miejsc po przecinku; wartość bezwzględna wpisu ≤ 1 000 000 000.",""))))))))))))))))</x:f>
      </x:c>
      <x:c r="I146" s="29" t="str">
        <x:f>IF(ISNUMBER(D146),ROUND(D146,8),"")</x:f>
      </x:c>
      <x:c r="J146" s="29" t="n">
        <x:f>IF(ISNUMBER(F146),1,0)</x:f>
        <x:v>0</x:v>
      </x:c>
      <x:c r="K146" s="29" t="n">
        <x:f>IF(COUNTA(A146:F146)=0,0,1)</x:f>
        <x:v>0</x:v>
      </x:c>
    </x:row>
    <x:row r="147" ht="36" customHeight="1">
      <x:c r="A147" s="34"/>
      <x:c r="B147" s="34"/>
      <x:c r="C147" s="35"/>
      <x:c r="D147" s="36"/>
      <x:c r="E147" s="36"/>
      <x:c r="F147" s="37"/>
      <x:c r="G147" s="38" t="n">
        <x:f>IF(K147=0,0,IF(H147="",1,-1))</x:f>
        <x:v>0</x:v>
      </x:c>
      <x:c r="H147" s="33" t="str">
        <x:f>IF(K147=0,"",IF(A147="","Podaj ID wyjścia",IF(IF(IFERROR(OR(CODE(UPPER(LEFT(A147,1)))&lt;65,CODE(UPPER(LEFT(A147,1)))&gt;90),TRUE),TRUE,OR(NOT(ISTEXT(A147)),LEN(A147)&gt;64,LEN(A147)&lt;&gt;LEN(SUBSTITUTE(A147,"*","")),LEN(A147)&lt;&gt;LEN(SUBSTITUTE(A147,"?","")),LEN(A147)&lt;&gt;LEN(SUBSTITUTE(A147,"~","")),LEN(A147)&lt;&gt;LEN(SUBSTITUTE(A147,"=","")),LEN(A147)&lt;&gt;LEN(SUBSTITUTE(A147,"&lt;","")),LEN(A147)&lt;&gt;LEN(SUBSTITUTE(A147,"&gt;","")))),"ID: tekst zaczynający się od A–Z, do 64 znaków; bez *, ?, ~, =, &lt; i &gt;. Przykład: T-001.",IF(COUNTIFS('Exits'!$A$9:$A$608,A147)&lt;&gt;1,"ID wyjścia się powtarza",IF(B147="","Podaj ID nadrzędnej transakcji",IF(IF(IFERROR(OR(CODE(UPPER(LEFT(B147,1)))&lt;65,CODE(UPPER(LEFT(B147,1)))&gt;90),TRUE),TRUE,OR(NOT(ISTEXT(B147)),LEN(B147)&gt;64,LEN(B147)&lt;&gt;LEN(SUBSTITUTE(B147,"*","")),LEN(B147)&lt;&gt;LEN(SUBSTITUTE(B147,"?","")),LEN(B147)&lt;&gt;LEN(SUBSTITUTE(B147,"~","")),LEN(B147)&lt;&gt;LEN(SUBSTITUTE(B147,"=","")),LEN(B147)&lt;&gt;LEN(SUBSTITUTE(B147,"&lt;","")),LEN(B147)&lt;&gt;LEN(SUBSTITUTE(B147,"&gt;","")))),"ID: tekst zaczynający się od A–Z, do 64 znaków; bez *, ?, ~, =, &lt; i &gt;. Przykład: T-001.",IF(COUNTIFS('Trades'!$A$9:$A$208,B147)&lt;&gt;1,"ID musi pasować do jednego wiersza Trades",IF(NOT(ISNUMBER(C147)),"Podaj prawidłowy czas zamknięcia",IF(OR(C147&lt;1,C147&gt;2958465),"Podaj prawidłowy czas zamknięcia",IF(NOT(ISNUMBER(D147)),"Podaj dodatnią zamkniętą ilość",IF(OR(D147&lt;=0,D147&gt;1000000,ROUND(D147,8)&lt;&gt;D147),"Podaj dodatnią zamkniętą ilość",IF(NOT(ISNUMBER(INDEX('Trades'!$D$9:$D$208,MATCH(B147,'Trades'!$A$9:$A$208,0)))),"Podaj prawidłowy czas otwarcia",IF(C147&lt;INDEX('Trades'!$D$9:$D$208,MATCH(B147,'Trades'!$A$9:$A$208,0)),"Wyjście poprzedza otwarcie",IF(AND(E147&lt;&gt;"",OR(NOT(ISNUMBER(E147)),E147&lt;=0)),"Podaj dodatnią cenę lub pozostaw puste",IF(AND(F147&lt;&gt;"",NOT(ISNUMBER(F147))),"P&amp;L brutto musi być liczbą lub pozostać pusty",IF(AND(ISNUMBER(F147),OR(ABS(F147)&gt;1000000000,ROUND(F147,2)&lt;&gt;F147)),"Kwoty: do 2 miejsc po przecinku; wartość bezwzględna wpisu ≤ 1 000 000 000.",""))))))))))))))))</x:f>
      </x:c>
      <x:c r="I147" s="29" t="str">
        <x:f>IF(ISNUMBER(D147),ROUND(D147,8),"")</x:f>
      </x:c>
      <x:c r="J147" s="29" t="n">
        <x:f>IF(ISNUMBER(F147),1,0)</x:f>
        <x:v>0</x:v>
      </x:c>
      <x:c r="K147" s="29" t="n">
        <x:f>IF(COUNTA(A147:F147)=0,0,1)</x:f>
        <x:v>0</x:v>
      </x:c>
    </x:row>
    <x:row r="148" ht="36" customHeight="1">
      <x:c r="A148" s="34"/>
      <x:c r="B148" s="34"/>
      <x:c r="C148" s="35"/>
      <x:c r="D148" s="36"/>
      <x:c r="E148" s="36"/>
      <x:c r="F148" s="37"/>
      <x:c r="G148" s="38" t="n">
        <x:f>IF(K148=0,0,IF(H148="",1,-1))</x:f>
        <x:v>0</x:v>
      </x:c>
      <x:c r="H148" s="33" t="str">
        <x:f>IF(K148=0,"",IF(A148="","Podaj ID wyjścia",IF(IF(IFERROR(OR(CODE(UPPER(LEFT(A148,1)))&lt;65,CODE(UPPER(LEFT(A148,1)))&gt;90),TRUE),TRUE,OR(NOT(ISTEXT(A148)),LEN(A148)&gt;64,LEN(A148)&lt;&gt;LEN(SUBSTITUTE(A148,"*","")),LEN(A148)&lt;&gt;LEN(SUBSTITUTE(A148,"?","")),LEN(A148)&lt;&gt;LEN(SUBSTITUTE(A148,"~","")),LEN(A148)&lt;&gt;LEN(SUBSTITUTE(A148,"=","")),LEN(A148)&lt;&gt;LEN(SUBSTITUTE(A148,"&lt;","")),LEN(A148)&lt;&gt;LEN(SUBSTITUTE(A148,"&gt;","")))),"ID: tekst zaczynający się od A–Z, do 64 znaków; bez *, ?, ~, =, &lt; i &gt;. Przykład: T-001.",IF(COUNTIFS('Exits'!$A$9:$A$608,A148)&lt;&gt;1,"ID wyjścia się powtarza",IF(B148="","Podaj ID nadrzędnej transakcji",IF(IF(IFERROR(OR(CODE(UPPER(LEFT(B148,1)))&lt;65,CODE(UPPER(LEFT(B148,1)))&gt;90),TRUE),TRUE,OR(NOT(ISTEXT(B148)),LEN(B148)&gt;64,LEN(B148)&lt;&gt;LEN(SUBSTITUTE(B148,"*","")),LEN(B148)&lt;&gt;LEN(SUBSTITUTE(B148,"?","")),LEN(B148)&lt;&gt;LEN(SUBSTITUTE(B148,"~","")),LEN(B148)&lt;&gt;LEN(SUBSTITUTE(B148,"=","")),LEN(B148)&lt;&gt;LEN(SUBSTITUTE(B148,"&lt;","")),LEN(B148)&lt;&gt;LEN(SUBSTITUTE(B148,"&gt;","")))),"ID: tekst zaczynający się od A–Z, do 64 znaków; bez *, ?, ~, =, &lt; i &gt;. Przykład: T-001.",IF(COUNTIFS('Trades'!$A$9:$A$208,B148)&lt;&gt;1,"ID musi pasować do jednego wiersza Trades",IF(NOT(ISNUMBER(C148)),"Podaj prawidłowy czas zamknięcia",IF(OR(C148&lt;1,C148&gt;2958465),"Podaj prawidłowy czas zamknięcia",IF(NOT(ISNUMBER(D148)),"Podaj dodatnią zamkniętą ilość",IF(OR(D148&lt;=0,D148&gt;1000000,ROUND(D148,8)&lt;&gt;D148),"Podaj dodatnią zamkniętą ilość",IF(NOT(ISNUMBER(INDEX('Trades'!$D$9:$D$208,MATCH(B148,'Trades'!$A$9:$A$208,0)))),"Podaj prawidłowy czas otwarcia",IF(C148&lt;INDEX('Trades'!$D$9:$D$208,MATCH(B148,'Trades'!$A$9:$A$208,0)),"Wyjście poprzedza otwarcie",IF(AND(E148&lt;&gt;"",OR(NOT(ISNUMBER(E148)),E148&lt;=0)),"Podaj dodatnią cenę lub pozostaw puste",IF(AND(F148&lt;&gt;"",NOT(ISNUMBER(F148))),"P&amp;L brutto musi być liczbą lub pozostać pusty",IF(AND(ISNUMBER(F148),OR(ABS(F148)&gt;1000000000,ROUND(F148,2)&lt;&gt;F148)),"Kwoty: do 2 miejsc po przecinku; wartość bezwzględna wpisu ≤ 1 000 000 000.",""))))))))))))))))</x:f>
      </x:c>
      <x:c r="I148" s="29" t="str">
        <x:f>IF(ISNUMBER(D148),ROUND(D148,8),"")</x:f>
      </x:c>
      <x:c r="J148" s="29" t="n">
        <x:f>IF(ISNUMBER(F148),1,0)</x:f>
        <x:v>0</x:v>
      </x:c>
      <x:c r="K148" s="29" t="n">
        <x:f>IF(COUNTA(A148:F148)=0,0,1)</x:f>
        <x:v>0</x:v>
      </x:c>
    </x:row>
    <x:row r="149" ht="36" customHeight="1">
      <x:c r="A149" s="34"/>
      <x:c r="B149" s="34"/>
      <x:c r="C149" s="35"/>
      <x:c r="D149" s="36"/>
      <x:c r="E149" s="36"/>
      <x:c r="F149" s="37"/>
      <x:c r="G149" s="38" t="n">
        <x:f>IF(K149=0,0,IF(H149="",1,-1))</x:f>
        <x:v>0</x:v>
      </x:c>
      <x:c r="H149" s="33" t="str">
        <x:f>IF(K149=0,"",IF(A149="","Podaj ID wyjścia",IF(IF(IFERROR(OR(CODE(UPPER(LEFT(A149,1)))&lt;65,CODE(UPPER(LEFT(A149,1)))&gt;90),TRUE),TRUE,OR(NOT(ISTEXT(A149)),LEN(A149)&gt;64,LEN(A149)&lt;&gt;LEN(SUBSTITUTE(A149,"*","")),LEN(A149)&lt;&gt;LEN(SUBSTITUTE(A149,"?","")),LEN(A149)&lt;&gt;LEN(SUBSTITUTE(A149,"~","")),LEN(A149)&lt;&gt;LEN(SUBSTITUTE(A149,"=","")),LEN(A149)&lt;&gt;LEN(SUBSTITUTE(A149,"&lt;","")),LEN(A149)&lt;&gt;LEN(SUBSTITUTE(A149,"&gt;","")))),"ID: tekst zaczynający się od A–Z, do 64 znaków; bez *, ?, ~, =, &lt; i &gt;. Przykład: T-001.",IF(COUNTIFS('Exits'!$A$9:$A$608,A149)&lt;&gt;1,"ID wyjścia się powtarza",IF(B149="","Podaj ID nadrzędnej transakcji",IF(IF(IFERROR(OR(CODE(UPPER(LEFT(B149,1)))&lt;65,CODE(UPPER(LEFT(B149,1)))&gt;90),TRUE),TRUE,OR(NOT(ISTEXT(B149)),LEN(B149)&gt;64,LEN(B149)&lt;&gt;LEN(SUBSTITUTE(B149,"*","")),LEN(B149)&lt;&gt;LEN(SUBSTITUTE(B149,"?","")),LEN(B149)&lt;&gt;LEN(SUBSTITUTE(B149,"~","")),LEN(B149)&lt;&gt;LEN(SUBSTITUTE(B149,"=","")),LEN(B149)&lt;&gt;LEN(SUBSTITUTE(B149,"&lt;","")),LEN(B149)&lt;&gt;LEN(SUBSTITUTE(B149,"&gt;","")))),"ID: tekst zaczynający się od A–Z, do 64 znaków; bez *, ?, ~, =, &lt; i &gt;. Przykład: T-001.",IF(COUNTIFS('Trades'!$A$9:$A$208,B149)&lt;&gt;1,"ID musi pasować do jednego wiersza Trades",IF(NOT(ISNUMBER(C149)),"Podaj prawidłowy czas zamknięcia",IF(OR(C149&lt;1,C149&gt;2958465),"Podaj prawidłowy czas zamknięcia",IF(NOT(ISNUMBER(D149)),"Podaj dodatnią zamkniętą ilość",IF(OR(D149&lt;=0,D149&gt;1000000,ROUND(D149,8)&lt;&gt;D149),"Podaj dodatnią zamkniętą ilość",IF(NOT(ISNUMBER(INDEX('Trades'!$D$9:$D$208,MATCH(B149,'Trades'!$A$9:$A$208,0)))),"Podaj prawidłowy czas otwarcia",IF(C149&lt;INDEX('Trades'!$D$9:$D$208,MATCH(B149,'Trades'!$A$9:$A$208,0)),"Wyjście poprzedza otwarcie",IF(AND(E149&lt;&gt;"",OR(NOT(ISNUMBER(E149)),E149&lt;=0)),"Podaj dodatnią cenę lub pozostaw puste",IF(AND(F149&lt;&gt;"",NOT(ISNUMBER(F149))),"P&amp;L brutto musi być liczbą lub pozostać pusty",IF(AND(ISNUMBER(F149),OR(ABS(F149)&gt;1000000000,ROUND(F149,2)&lt;&gt;F149)),"Kwoty: do 2 miejsc po przecinku; wartość bezwzględna wpisu ≤ 1 000 000 000.",""))))))))))))))))</x:f>
      </x:c>
      <x:c r="I149" s="29" t="str">
        <x:f>IF(ISNUMBER(D149),ROUND(D149,8),"")</x:f>
      </x:c>
      <x:c r="J149" s="29" t="n">
        <x:f>IF(ISNUMBER(F149),1,0)</x:f>
        <x:v>0</x:v>
      </x:c>
      <x:c r="K149" s="29" t="n">
        <x:f>IF(COUNTA(A149:F149)=0,0,1)</x:f>
        <x:v>0</x:v>
      </x:c>
    </x:row>
    <x:row r="150" ht="36" customHeight="1">
      <x:c r="A150" s="34"/>
      <x:c r="B150" s="34"/>
      <x:c r="C150" s="35"/>
      <x:c r="D150" s="36"/>
      <x:c r="E150" s="36"/>
      <x:c r="F150" s="37"/>
      <x:c r="G150" s="38" t="n">
        <x:f>IF(K150=0,0,IF(H150="",1,-1))</x:f>
        <x:v>0</x:v>
      </x:c>
      <x:c r="H150" s="33" t="str">
        <x:f>IF(K150=0,"",IF(A150="","Podaj ID wyjścia",IF(IF(IFERROR(OR(CODE(UPPER(LEFT(A150,1)))&lt;65,CODE(UPPER(LEFT(A150,1)))&gt;90),TRUE),TRUE,OR(NOT(ISTEXT(A150)),LEN(A150)&gt;64,LEN(A150)&lt;&gt;LEN(SUBSTITUTE(A150,"*","")),LEN(A150)&lt;&gt;LEN(SUBSTITUTE(A150,"?","")),LEN(A150)&lt;&gt;LEN(SUBSTITUTE(A150,"~","")),LEN(A150)&lt;&gt;LEN(SUBSTITUTE(A150,"=","")),LEN(A150)&lt;&gt;LEN(SUBSTITUTE(A150,"&lt;","")),LEN(A150)&lt;&gt;LEN(SUBSTITUTE(A150,"&gt;","")))),"ID: tekst zaczynający się od A–Z, do 64 znaków; bez *, ?, ~, =, &lt; i &gt;. Przykład: T-001.",IF(COUNTIFS('Exits'!$A$9:$A$608,A150)&lt;&gt;1,"ID wyjścia się powtarza",IF(B150="","Podaj ID nadrzędnej transakcji",IF(IF(IFERROR(OR(CODE(UPPER(LEFT(B150,1)))&lt;65,CODE(UPPER(LEFT(B150,1)))&gt;90),TRUE),TRUE,OR(NOT(ISTEXT(B150)),LEN(B150)&gt;64,LEN(B150)&lt;&gt;LEN(SUBSTITUTE(B150,"*","")),LEN(B150)&lt;&gt;LEN(SUBSTITUTE(B150,"?","")),LEN(B150)&lt;&gt;LEN(SUBSTITUTE(B150,"~","")),LEN(B150)&lt;&gt;LEN(SUBSTITUTE(B150,"=","")),LEN(B150)&lt;&gt;LEN(SUBSTITUTE(B150,"&lt;","")),LEN(B150)&lt;&gt;LEN(SUBSTITUTE(B150,"&gt;","")))),"ID: tekst zaczynający się od A–Z, do 64 znaków; bez *, ?, ~, =, &lt; i &gt;. Przykład: T-001.",IF(COUNTIFS('Trades'!$A$9:$A$208,B150)&lt;&gt;1,"ID musi pasować do jednego wiersza Trades",IF(NOT(ISNUMBER(C150)),"Podaj prawidłowy czas zamknięcia",IF(OR(C150&lt;1,C150&gt;2958465),"Podaj prawidłowy czas zamknięcia",IF(NOT(ISNUMBER(D150)),"Podaj dodatnią zamkniętą ilość",IF(OR(D150&lt;=0,D150&gt;1000000,ROUND(D150,8)&lt;&gt;D150),"Podaj dodatnią zamkniętą ilość",IF(NOT(ISNUMBER(INDEX('Trades'!$D$9:$D$208,MATCH(B150,'Trades'!$A$9:$A$208,0)))),"Podaj prawidłowy czas otwarcia",IF(C150&lt;INDEX('Trades'!$D$9:$D$208,MATCH(B150,'Trades'!$A$9:$A$208,0)),"Wyjście poprzedza otwarcie",IF(AND(E150&lt;&gt;"",OR(NOT(ISNUMBER(E150)),E150&lt;=0)),"Podaj dodatnią cenę lub pozostaw puste",IF(AND(F150&lt;&gt;"",NOT(ISNUMBER(F150))),"P&amp;L brutto musi być liczbą lub pozostać pusty",IF(AND(ISNUMBER(F150),OR(ABS(F150)&gt;1000000000,ROUND(F150,2)&lt;&gt;F150)),"Kwoty: do 2 miejsc po przecinku; wartość bezwzględna wpisu ≤ 1 000 000 000.",""))))))))))))))))</x:f>
      </x:c>
      <x:c r="I150" s="29" t="str">
        <x:f>IF(ISNUMBER(D150),ROUND(D150,8),"")</x:f>
      </x:c>
      <x:c r="J150" s="29" t="n">
        <x:f>IF(ISNUMBER(F150),1,0)</x:f>
        <x:v>0</x:v>
      </x:c>
      <x:c r="K150" s="29" t="n">
        <x:f>IF(COUNTA(A150:F150)=0,0,1)</x:f>
        <x:v>0</x:v>
      </x:c>
    </x:row>
    <x:row r="151" ht="36" customHeight="1">
      <x:c r="A151" s="34"/>
      <x:c r="B151" s="34"/>
      <x:c r="C151" s="35"/>
      <x:c r="D151" s="36"/>
      <x:c r="E151" s="36"/>
      <x:c r="F151" s="37"/>
      <x:c r="G151" s="38" t="n">
        <x:f>IF(K151=0,0,IF(H151="",1,-1))</x:f>
        <x:v>0</x:v>
      </x:c>
      <x:c r="H151" s="33" t="str">
        <x:f>IF(K151=0,"",IF(A151="","Podaj ID wyjścia",IF(IF(IFERROR(OR(CODE(UPPER(LEFT(A151,1)))&lt;65,CODE(UPPER(LEFT(A151,1)))&gt;90),TRUE),TRUE,OR(NOT(ISTEXT(A151)),LEN(A151)&gt;64,LEN(A151)&lt;&gt;LEN(SUBSTITUTE(A151,"*","")),LEN(A151)&lt;&gt;LEN(SUBSTITUTE(A151,"?","")),LEN(A151)&lt;&gt;LEN(SUBSTITUTE(A151,"~","")),LEN(A151)&lt;&gt;LEN(SUBSTITUTE(A151,"=","")),LEN(A151)&lt;&gt;LEN(SUBSTITUTE(A151,"&lt;","")),LEN(A151)&lt;&gt;LEN(SUBSTITUTE(A151,"&gt;","")))),"ID: tekst zaczynający się od A–Z, do 64 znaków; bez *, ?, ~, =, &lt; i &gt;. Przykład: T-001.",IF(COUNTIFS('Exits'!$A$9:$A$608,A151)&lt;&gt;1,"ID wyjścia się powtarza",IF(B151="","Podaj ID nadrzędnej transakcji",IF(IF(IFERROR(OR(CODE(UPPER(LEFT(B151,1)))&lt;65,CODE(UPPER(LEFT(B151,1)))&gt;90),TRUE),TRUE,OR(NOT(ISTEXT(B151)),LEN(B151)&gt;64,LEN(B151)&lt;&gt;LEN(SUBSTITUTE(B151,"*","")),LEN(B151)&lt;&gt;LEN(SUBSTITUTE(B151,"?","")),LEN(B151)&lt;&gt;LEN(SUBSTITUTE(B151,"~","")),LEN(B151)&lt;&gt;LEN(SUBSTITUTE(B151,"=","")),LEN(B151)&lt;&gt;LEN(SUBSTITUTE(B151,"&lt;","")),LEN(B151)&lt;&gt;LEN(SUBSTITUTE(B151,"&gt;","")))),"ID: tekst zaczynający się od A–Z, do 64 znaków; bez *, ?, ~, =, &lt; i &gt;. Przykład: T-001.",IF(COUNTIFS('Trades'!$A$9:$A$208,B151)&lt;&gt;1,"ID musi pasować do jednego wiersza Trades",IF(NOT(ISNUMBER(C151)),"Podaj prawidłowy czas zamknięcia",IF(OR(C151&lt;1,C151&gt;2958465),"Podaj prawidłowy czas zamknięcia",IF(NOT(ISNUMBER(D151)),"Podaj dodatnią zamkniętą ilość",IF(OR(D151&lt;=0,D151&gt;1000000,ROUND(D151,8)&lt;&gt;D151),"Podaj dodatnią zamkniętą ilość",IF(NOT(ISNUMBER(INDEX('Trades'!$D$9:$D$208,MATCH(B151,'Trades'!$A$9:$A$208,0)))),"Podaj prawidłowy czas otwarcia",IF(C151&lt;INDEX('Trades'!$D$9:$D$208,MATCH(B151,'Trades'!$A$9:$A$208,0)),"Wyjście poprzedza otwarcie",IF(AND(E151&lt;&gt;"",OR(NOT(ISNUMBER(E151)),E151&lt;=0)),"Podaj dodatnią cenę lub pozostaw puste",IF(AND(F151&lt;&gt;"",NOT(ISNUMBER(F151))),"P&amp;L brutto musi być liczbą lub pozostać pusty",IF(AND(ISNUMBER(F151),OR(ABS(F151)&gt;1000000000,ROUND(F151,2)&lt;&gt;F151)),"Kwoty: do 2 miejsc po przecinku; wartość bezwzględna wpisu ≤ 1 000 000 000.",""))))))))))))))))</x:f>
      </x:c>
      <x:c r="I151" s="29" t="str">
        <x:f>IF(ISNUMBER(D151),ROUND(D151,8),"")</x:f>
      </x:c>
      <x:c r="J151" s="29" t="n">
        <x:f>IF(ISNUMBER(F151),1,0)</x:f>
        <x:v>0</x:v>
      </x:c>
      <x:c r="K151" s="29" t="n">
        <x:f>IF(COUNTA(A151:F151)=0,0,1)</x:f>
        <x:v>0</x:v>
      </x:c>
    </x:row>
    <x:row r="152" ht="36" customHeight="1">
      <x:c r="A152" s="34"/>
      <x:c r="B152" s="34"/>
      <x:c r="C152" s="35"/>
      <x:c r="D152" s="36"/>
      <x:c r="E152" s="36"/>
      <x:c r="F152" s="37"/>
      <x:c r="G152" s="38" t="n">
        <x:f>IF(K152=0,0,IF(H152="",1,-1))</x:f>
        <x:v>0</x:v>
      </x:c>
      <x:c r="H152" s="33" t="str">
        <x:f>IF(K152=0,"",IF(A152="","Podaj ID wyjścia",IF(IF(IFERROR(OR(CODE(UPPER(LEFT(A152,1)))&lt;65,CODE(UPPER(LEFT(A152,1)))&gt;90),TRUE),TRUE,OR(NOT(ISTEXT(A152)),LEN(A152)&gt;64,LEN(A152)&lt;&gt;LEN(SUBSTITUTE(A152,"*","")),LEN(A152)&lt;&gt;LEN(SUBSTITUTE(A152,"?","")),LEN(A152)&lt;&gt;LEN(SUBSTITUTE(A152,"~","")),LEN(A152)&lt;&gt;LEN(SUBSTITUTE(A152,"=","")),LEN(A152)&lt;&gt;LEN(SUBSTITUTE(A152,"&lt;","")),LEN(A152)&lt;&gt;LEN(SUBSTITUTE(A152,"&gt;","")))),"ID: tekst zaczynający się od A–Z, do 64 znaków; bez *, ?, ~, =, &lt; i &gt;. Przykład: T-001.",IF(COUNTIFS('Exits'!$A$9:$A$608,A152)&lt;&gt;1,"ID wyjścia się powtarza",IF(B152="","Podaj ID nadrzędnej transakcji",IF(IF(IFERROR(OR(CODE(UPPER(LEFT(B152,1)))&lt;65,CODE(UPPER(LEFT(B152,1)))&gt;90),TRUE),TRUE,OR(NOT(ISTEXT(B152)),LEN(B152)&gt;64,LEN(B152)&lt;&gt;LEN(SUBSTITUTE(B152,"*","")),LEN(B152)&lt;&gt;LEN(SUBSTITUTE(B152,"?","")),LEN(B152)&lt;&gt;LEN(SUBSTITUTE(B152,"~","")),LEN(B152)&lt;&gt;LEN(SUBSTITUTE(B152,"=","")),LEN(B152)&lt;&gt;LEN(SUBSTITUTE(B152,"&lt;","")),LEN(B152)&lt;&gt;LEN(SUBSTITUTE(B152,"&gt;","")))),"ID: tekst zaczynający się od A–Z, do 64 znaków; bez *, ?, ~, =, &lt; i &gt;. Przykład: T-001.",IF(COUNTIFS('Trades'!$A$9:$A$208,B152)&lt;&gt;1,"ID musi pasować do jednego wiersza Trades",IF(NOT(ISNUMBER(C152)),"Podaj prawidłowy czas zamknięcia",IF(OR(C152&lt;1,C152&gt;2958465),"Podaj prawidłowy czas zamknięcia",IF(NOT(ISNUMBER(D152)),"Podaj dodatnią zamkniętą ilość",IF(OR(D152&lt;=0,D152&gt;1000000,ROUND(D152,8)&lt;&gt;D152),"Podaj dodatnią zamkniętą ilość",IF(NOT(ISNUMBER(INDEX('Trades'!$D$9:$D$208,MATCH(B152,'Trades'!$A$9:$A$208,0)))),"Podaj prawidłowy czas otwarcia",IF(C152&lt;INDEX('Trades'!$D$9:$D$208,MATCH(B152,'Trades'!$A$9:$A$208,0)),"Wyjście poprzedza otwarcie",IF(AND(E152&lt;&gt;"",OR(NOT(ISNUMBER(E152)),E152&lt;=0)),"Podaj dodatnią cenę lub pozostaw puste",IF(AND(F152&lt;&gt;"",NOT(ISNUMBER(F152))),"P&amp;L brutto musi być liczbą lub pozostać pusty",IF(AND(ISNUMBER(F152),OR(ABS(F152)&gt;1000000000,ROUND(F152,2)&lt;&gt;F152)),"Kwoty: do 2 miejsc po przecinku; wartość bezwzględna wpisu ≤ 1 000 000 000.",""))))))))))))))))</x:f>
      </x:c>
      <x:c r="I152" s="29" t="str">
        <x:f>IF(ISNUMBER(D152),ROUND(D152,8),"")</x:f>
      </x:c>
      <x:c r="J152" s="29" t="n">
        <x:f>IF(ISNUMBER(F152),1,0)</x:f>
        <x:v>0</x:v>
      </x:c>
      <x:c r="K152" s="29" t="n">
        <x:f>IF(COUNTA(A152:F152)=0,0,1)</x:f>
        <x:v>0</x:v>
      </x:c>
    </x:row>
    <x:row r="153" ht="36" customHeight="1">
      <x:c r="A153" s="34"/>
      <x:c r="B153" s="34"/>
      <x:c r="C153" s="35"/>
      <x:c r="D153" s="36"/>
      <x:c r="E153" s="36"/>
      <x:c r="F153" s="37"/>
      <x:c r="G153" s="38" t="n">
        <x:f>IF(K153=0,0,IF(H153="",1,-1))</x:f>
        <x:v>0</x:v>
      </x:c>
      <x:c r="H153" s="33" t="str">
        <x:f>IF(K153=0,"",IF(A153="","Podaj ID wyjścia",IF(IF(IFERROR(OR(CODE(UPPER(LEFT(A153,1)))&lt;65,CODE(UPPER(LEFT(A153,1)))&gt;90),TRUE),TRUE,OR(NOT(ISTEXT(A153)),LEN(A153)&gt;64,LEN(A153)&lt;&gt;LEN(SUBSTITUTE(A153,"*","")),LEN(A153)&lt;&gt;LEN(SUBSTITUTE(A153,"?","")),LEN(A153)&lt;&gt;LEN(SUBSTITUTE(A153,"~","")),LEN(A153)&lt;&gt;LEN(SUBSTITUTE(A153,"=","")),LEN(A153)&lt;&gt;LEN(SUBSTITUTE(A153,"&lt;","")),LEN(A153)&lt;&gt;LEN(SUBSTITUTE(A153,"&gt;","")))),"ID: tekst zaczynający się od A–Z, do 64 znaków; bez *, ?, ~, =, &lt; i &gt;. Przykład: T-001.",IF(COUNTIFS('Exits'!$A$9:$A$608,A153)&lt;&gt;1,"ID wyjścia się powtarza",IF(B153="","Podaj ID nadrzędnej transakcji",IF(IF(IFERROR(OR(CODE(UPPER(LEFT(B153,1)))&lt;65,CODE(UPPER(LEFT(B153,1)))&gt;90),TRUE),TRUE,OR(NOT(ISTEXT(B153)),LEN(B153)&gt;64,LEN(B153)&lt;&gt;LEN(SUBSTITUTE(B153,"*","")),LEN(B153)&lt;&gt;LEN(SUBSTITUTE(B153,"?","")),LEN(B153)&lt;&gt;LEN(SUBSTITUTE(B153,"~","")),LEN(B153)&lt;&gt;LEN(SUBSTITUTE(B153,"=","")),LEN(B153)&lt;&gt;LEN(SUBSTITUTE(B153,"&lt;","")),LEN(B153)&lt;&gt;LEN(SUBSTITUTE(B153,"&gt;","")))),"ID: tekst zaczynający się od A–Z, do 64 znaków; bez *, ?, ~, =, &lt; i &gt;. Przykład: T-001.",IF(COUNTIFS('Trades'!$A$9:$A$208,B153)&lt;&gt;1,"ID musi pasować do jednego wiersza Trades",IF(NOT(ISNUMBER(C153)),"Podaj prawidłowy czas zamknięcia",IF(OR(C153&lt;1,C153&gt;2958465),"Podaj prawidłowy czas zamknięcia",IF(NOT(ISNUMBER(D153)),"Podaj dodatnią zamkniętą ilość",IF(OR(D153&lt;=0,D153&gt;1000000,ROUND(D153,8)&lt;&gt;D153),"Podaj dodatnią zamkniętą ilość",IF(NOT(ISNUMBER(INDEX('Trades'!$D$9:$D$208,MATCH(B153,'Trades'!$A$9:$A$208,0)))),"Podaj prawidłowy czas otwarcia",IF(C153&lt;INDEX('Trades'!$D$9:$D$208,MATCH(B153,'Trades'!$A$9:$A$208,0)),"Wyjście poprzedza otwarcie",IF(AND(E153&lt;&gt;"",OR(NOT(ISNUMBER(E153)),E153&lt;=0)),"Podaj dodatnią cenę lub pozostaw puste",IF(AND(F153&lt;&gt;"",NOT(ISNUMBER(F153))),"P&amp;L brutto musi być liczbą lub pozostać pusty",IF(AND(ISNUMBER(F153),OR(ABS(F153)&gt;1000000000,ROUND(F153,2)&lt;&gt;F153)),"Kwoty: do 2 miejsc po przecinku; wartość bezwzględna wpisu ≤ 1 000 000 000.",""))))))))))))))))</x:f>
      </x:c>
      <x:c r="I153" s="29" t="str">
        <x:f>IF(ISNUMBER(D153),ROUND(D153,8),"")</x:f>
      </x:c>
      <x:c r="J153" s="29" t="n">
        <x:f>IF(ISNUMBER(F153),1,0)</x:f>
        <x:v>0</x:v>
      </x:c>
      <x:c r="K153" s="29" t="n">
        <x:f>IF(COUNTA(A153:F153)=0,0,1)</x:f>
        <x:v>0</x:v>
      </x:c>
    </x:row>
    <x:row r="154" ht="36" customHeight="1">
      <x:c r="A154" s="34"/>
      <x:c r="B154" s="34"/>
      <x:c r="C154" s="35"/>
      <x:c r="D154" s="36"/>
      <x:c r="E154" s="36"/>
      <x:c r="F154" s="37"/>
      <x:c r="G154" s="38" t="n">
        <x:f>IF(K154=0,0,IF(H154="",1,-1))</x:f>
        <x:v>0</x:v>
      </x:c>
      <x:c r="H154" s="33" t="str">
        <x:f>IF(K154=0,"",IF(A154="","Podaj ID wyjścia",IF(IF(IFERROR(OR(CODE(UPPER(LEFT(A154,1)))&lt;65,CODE(UPPER(LEFT(A154,1)))&gt;90),TRUE),TRUE,OR(NOT(ISTEXT(A154)),LEN(A154)&gt;64,LEN(A154)&lt;&gt;LEN(SUBSTITUTE(A154,"*","")),LEN(A154)&lt;&gt;LEN(SUBSTITUTE(A154,"?","")),LEN(A154)&lt;&gt;LEN(SUBSTITUTE(A154,"~","")),LEN(A154)&lt;&gt;LEN(SUBSTITUTE(A154,"=","")),LEN(A154)&lt;&gt;LEN(SUBSTITUTE(A154,"&lt;","")),LEN(A154)&lt;&gt;LEN(SUBSTITUTE(A154,"&gt;","")))),"ID: tekst zaczynający się od A–Z, do 64 znaków; bez *, ?, ~, =, &lt; i &gt;. Przykład: T-001.",IF(COUNTIFS('Exits'!$A$9:$A$608,A154)&lt;&gt;1,"ID wyjścia się powtarza",IF(B154="","Podaj ID nadrzędnej transakcji",IF(IF(IFERROR(OR(CODE(UPPER(LEFT(B154,1)))&lt;65,CODE(UPPER(LEFT(B154,1)))&gt;90),TRUE),TRUE,OR(NOT(ISTEXT(B154)),LEN(B154)&gt;64,LEN(B154)&lt;&gt;LEN(SUBSTITUTE(B154,"*","")),LEN(B154)&lt;&gt;LEN(SUBSTITUTE(B154,"?","")),LEN(B154)&lt;&gt;LEN(SUBSTITUTE(B154,"~","")),LEN(B154)&lt;&gt;LEN(SUBSTITUTE(B154,"=","")),LEN(B154)&lt;&gt;LEN(SUBSTITUTE(B154,"&lt;","")),LEN(B154)&lt;&gt;LEN(SUBSTITUTE(B154,"&gt;","")))),"ID: tekst zaczynający się od A–Z, do 64 znaków; bez *, ?, ~, =, &lt; i &gt;. Przykład: T-001.",IF(COUNTIFS('Trades'!$A$9:$A$208,B154)&lt;&gt;1,"ID musi pasować do jednego wiersza Trades",IF(NOT(ISNUMBER(C154)),"Podaj prawidłowy czas zamknięcia",IF(OR(C154&lt;1,C154&gt;2958465),"Podaj prawidłowy czas zamknięcia",IF(NOT(ISNUMBER(D154)),"Podaj dodatnią zamkniętą ilość",IF(OR(D154&lt;=0,D154&gt;1000000,ROUND(D154,8)&lt;&gt;D154),"Podaj dodatnią zamkniętą ilość",IF(NOT(ISNUMBER(INDEX('Trades'!$D$9:$D$208,MATCH(B154,'Trades'!$A$9:$A$208,0)))),"Podaj prawidłowy czas otwarcia",IF(C154&lt;INDEX('Trades'!$D$9:$D$208,MATCH(B154,'Trades'!$A$9:$A$208,0)),"Wyjście poprzedza otwarcie",IF(AND(E154&lt;&gt;"",OR(NOT(ISNUMBER(E154)),E154&lt;=0)),"Podaj dodatnią cenę lub pozostaw puste",IF(AND(F154&lt;&gt;"",NOT(ISNUMBER(F154))),"P&amp;L brutto musi być liczbą lub pozostać pusty",IF(AND(ISNUMBER(F154),OR(ABS(F154)&gt;1000000000,ROUND(F154,2)&lt;&gt;F154)),"Kwoty: do 2 miejsc po przecinku; wartość bezwzględna wpisu ≤ 1 000 000 000.",""))))))))))))))))</x:f>
      </x:c>
      <x:c r="I154" s="29" t="str">
        <x:f>IF(ISNUMBER(D154),ROUND(D154,8),"")</x:f>
      </x:c>
      <x:c r="J154" s="29" t="n">
        <x:f>IF(ISNUMBER(F154),1,0)</x:f>
        <x:v>0</x:v>
      </x:c>
      <x:c r="K154" s="29" t="n">
        <x:f>IF(COUNTA(A154:F154)=0,0,1)</x:f>
        <x:v>0</x:v>
      </x:c>
    </x:row>
    <x:row r="155" ht="36" customHeight="1">
      <x:c r="A155" s="34"/>
      <x:c r="B155" s="34"/>
      <x:c r="C155" s="35"/>
      <x:c r="D155" s="36"/>
      <x:c r="E155" s="36"/>
      <x:c r="F155" s="37"/>
      <x:c r="G155" s="38" t="n">
        <x:f>IF(K155=0,0,IF(H155="",1,-1))</x:f>
        <x:v>0</x:v>
      </x:c>
      <x:c r="H155" s="33" t="str">
        <x:f>IF(K155=0,"",IF(A155="","Podaj ID wyjścia",IF(IF(IFERROR(OR(CODE(UPPER(LEFT(A155,1)))&lt;65,CODE(UPPER(LEFT(A155,1)))&gt;90),TRUE),TRUE,OR(NOT(ISTEXT(A155)),LEN(A155)&gt;64,LEN(A155)&lt;&gt;LEN(SUBSTITUTE(A155,"*","")),LEN(A155)&lt;&gt;LEN(SUBSTITUTE(A155,"?","")),LEN(A155)&lt;&gt;LEN(SUBSTITUTE(A155,"~","")),LEN(A155)&lt;&gt;LEN(SUBSTITUTE(A155,"=","")),LEN(A155)&lt;&gt;LEN(SUBSTITUTE(A155,"&lt;","")),LEN(A155)&lt;&gt;LEN(SUBSTITUTE(A155,"&gt;","")))),"ID: tekst zaczynający się od A–Z, do 64 znaków; bez *, ?, ~, =, &lt; i &gt;. Przykład: T-001.",IF(COUNTIFS('Exits'!$A$9:$A$608,A155)&lt;&gt;1,"ID wyjścia się powtarza",IF(B155="","Podaj ID nadrzędnej transakcji",IF(IF(IFERROR(OR(CODE(UPPER(LEFT(B155,1)))&lt;65,CODE(UPPER(LEFT(B155,1)))&gt;90),TRUE),TRUE,OR(NOT(ISTEXT(B155)),LEN(B155)&gt;64,LEN(B155)&lt;&gt;LEN(SUBSTITUTE(B155,"*","")),LEN(B155)&lt;&gt;LEN(SUBSTITUTE(B155,"?","")),LEN(B155)&lt;&gt;LEN(SUBSTITUTE(B155,"~","")),LEN(B155)&lt;&gt;LEN(SUBSTITUTE(B155,"=","")),LEN(B155)&lt;&gt;LEN(SUBSTITUTE(B155,"&lt;","")),LEN(B155)&lt;&gt;LEN(SUBSTITUTE(B155,"&gt;","")))),"ID: tekst zaczynający się od A–Z, do 64 znaków; bez *, ?, ~, =, &lt; i &gt;. Przykład: T-001.",IF(COUNTIFS('Trades'!$A$9:$A$208,B155)&lt;&gt;1,"ID musi pasować do jednego wiersza Trades",IF(NOT(ISNUMBER(C155)),"Podaj prawidłowy czas zamknięcia",IF(OR(C155&lt;1,C155&gt;2958465),"Podaj prawidłowy czas zamknięcia",IF(NOT(ISNUMBER(D155)),"Podaj dodatnią zamkniętą ilość",IF(OR(D155&lt;=0,D155&gt;1000000,ROUND(D155,8)&lt;&gt;D155),"Podaj dodatnią zamkniętą ilość",IF(NOT(ISNUMBER(INDEX('Trades'!$D$9:$D$208,MATCH(B155,'Trades'!$A$9:$A$208,0)))),"Podaj prawidłowy czas otwarcia",IF(C155&lt;INDEX('Trades'!$D$9:$D$208,MATCH(B155,'Trades'!$A$9:$A$208,0)),"Wyjście poprzedza otwarcie",IF(AND(E155&lt;&gt;"",OR(NOT(ISNUMBER(E155)),E155&lt;=0)),"Podaj dodatnią cenę lub pozostaw puste",IF(AND(F155&lt;&gt;"",NOT(ISNUMBER(F155))),"P&amp;L brutto musi być liczbą lub pozostać pusty",IF(AND(ISNUMBER(F155),OR(ABS(F155)&gt;1000000000,ROUND(F155,2)&lt;&gt;F155)),"Kwoty: do 2 miejsc po przecinku; wartość bezwzględna wpisu ≤ 1 000 000 000.",""))))))))))))))))</x:f>
      </x:c>
      <x:c r="I155" s="29" t="str">
        <x:f>IF(ISNUMBER(D155),ROUND(D155,8),"")</x:f>
      </x:c>
      <x:c r="J155" s="29" t="n">
        <x:f>IF(ISNUMBER(F155),1,0)</x:f>
        <x:v>0</x:v>
      </x:c>
      <x:c r="K155" s="29" t="n">
        <x:f>IF(COUNTA(A155:F155)=0,0,1)</x:f>
        <x:v>0</x:v>
      </x:c>
    </x:row>
    <x:row r="156" ht="36" customHeight="1">
      <x:c r="A156" s="34"/>
      <x:c r="B156" s="34"/>
      <x:c r="C156" s="35"/>
      <x:c r="D156" s="36"/>
      <x:c r="E156" s="36"/>
      <x:c r="F156" s="37"/>
      <x:c r="G156" s="38" t="n">
        <x:f>IF(K156=0,0,IF(H156="",1,-1))</x:f>
        <x:v>0</x:v>
      </x:c>
      <x:c r="H156" s="33" t="str">
        <x:f>IF(K156=0,"",IF(A156="","Podaj ID wyjścia",IF(IF(IFERROR(OR(CODE(UPPER(LEFT(A156,1)))&lt;65,CODE(UPPER(LEFT(A156,1)))&gt;90),TRUE),TRUE,OR(NOT(ISTEXT(A156)),LEN(A156)&gt;64,LEN(A156)&lt;&gt;LEN(SUBSTITUTE(A156,"*","")),LEN(A156)&lt;&gt;LEN(SUBSTITUTE(A156,"?","")),LEN(A156)&lt;&gt;LEN(SUBSTITUTE(A156,"~","")),LEN(A156)&lt;&gt;LEN(SUBSTITUTE(A156,"=","")),LEN(A156)&lt;&gt;LEN(SUBSTITUTE(A156,"&lt;","")),LEN(A156)&lt;&gt;LEN(SUBSTITUTE(A156,"&gt;","")))),"ID: tekst zaczynający się od A–Z, do 64 znaków; bez *, ?, ~, =, &lt; i &gt;. Przykład: T-001.",IF(COUNTIFS('Exits'!$A$9:$A$608,A156)&lt;&gt;1,"ID wyjścia się powtarza",IF(B156="","Podaj ID nadrzędnej transakcji",IF(IF(IFERROR(OR(CODE(UPPER(LEFT(B156,1)))&lt;65,CODE(UPPER(LEFT(B156,1)))&gt;90),TRUE),TRUE,OR(NOT(ISTEXT(B156)),LEN(B156)&gt;64,LEN(B156)&lt;&gt;LEN(SUBSTITUTE(B156,"*","")),LEN(B156)&lt;&gt;LEN(SUBSTITUTE(B156,"?","")),LEN(B156)&lt;&gt;LEN(SUBSTITUTE(B156,"~","")),LEN(B156)&lt;&gt;LEN(SUBSTITUTE(B156,"=","")),LEN(B156)&lt;&gt;LEN(SUBSTITUTE(B156,"&lt;","")),LEN(B156)&lt;&gt;LEN(SUBSTITUTE(B156,"&gt;","")))),"ID: tekst zaczynający się od A–Z, do 64 znaków; bez *, ?, ~, =, &lt; i &gt;. Przykład: T-001.",IF(COUNTIFS('Trades'!$A$9:$A$208,B156)&lt;&gt;1,"ID musi pasować do jednego wiersza Trades",IF(NOT(ISNUMBER(C156)),"Podaj prawidłowy czas zamknięcia",IF(OR(C156&lt;1,C156&gt;2958465),"Podaj prawidłowy czas zamknięcia",IF(NOT(ISNUMBER(D156)),"Podaj dodatnią zamkniętą ilość",IF(OR(D156&lt;=0,D156&gt;1000000,ROUND(D156,8)&lt;&gt;D156),"Podaj dodatnią zamkniętą ilość",IF(NOT(ISNUMBER(INDEX('Trades'!$D$9:$D$208,MATCH(B156,'Trades'!$A$9:$A$208,0)))),"Podaj prawidłowy czas otwarcia",IF(C156&lt;INDEX('Trades'!$D$9:$D$208,MATCH(B156,'Trades'!$A$9:$A$208,0)),"Wyjście poprzedza otwarcie",IF(AND(E156&lt;&gt;"",OR(NOT(ISNUMBER(E156)),E156&lt;=0)),"Podaj dodatnią cenę lub pozostaw puste",IF(AND(F156&lt;&gt;"",NOT(ISNUMBER(F156))),"P&amp;L brutto musi być liczbą lub pozostać pusty",IF(AND(ISNUMBER(F156),OR(ABS(F156)&gt;1000000000,ROUND(F156,2)&lt;&gt;F156)),"Kwoty: do 2 miejsc po przecinku; wartość bezwzględna wpisu ≤ 1 000 000 000.",""))))))))))))))))</x:f>
      </x:c>
      <x:c r="I156" s="29" t="str">
        <x:f>IF(ISNUMBER(D156),ROUND(D156,8),"")</x:f>
      </x:c>
      <x:c r="J156" s="29" t="n">
        <x:f>IF(ISNUMBER(F156),1,0)</x:f>
        <x:v>0</x:v>
      </x:c>
      <x:c r="K156" s="29" t="n">
        <x:f>IF(COUNTA(A156:F156)=0,0,1)</x:f>
        <x:v>0</x:v>
      </x:c>
    </x:row>
    <x:row r="157" ht="36" customHeight="1">
      <x:c r="A157" s="34"/>
      <x:c r="B157" s="34"/>
      <x:c r="C157" s="35"/>
      <x:c r="D157" s="36"/>
      <x:c r="E157" s="36"/>
      <x:c r="F157" s="37"/>
      <x:c r="G157" s="38" t="n">
        <x:f>IF(K157=0,0,IF(H157="",1,-1))</x:f>
        <x:v>0</x:v>
      </x:c>
      <x:c r="H157" s="33" t="str">
        <x:f>IF(K157=0,"",IF(A157="","Podaj ID wyjścia",IF(IF(IFERROR(OR(CODE(UPPER(LEFT(A157,1)))&lt;65,CODE(UPPER(LEFT(A157,1)))&gt;90),TRUE),TRUE,OR(NOT(ISTEXT(A157)),LEN(A157)&gt;64,LEN(A157)&lt;&gt;LEN(SUBSTITUTE(A157,"*","")),LEN(A157)&lt;&gt;LEN(SUBSTITUTE(A157,"?","")),LEN(A157)&lt;&gt;LEN(SUBSTITUTE(A157,"~","")),LEN(A157)&lt;&gt;LEN(SUBSTITUTE(A157,"=","")),LEN(A157)&lt;&gt;LEN(SUBSTITUTE(A157,"&lt;","")),LEN(A157)&lt;&gt;LEN(SUBSTITUTE(A157,"&gt;","")))),"ID: tekst zaczynający się od A–Z, do 64 znaków; bez *, ?, ~, =, &lt; i &gt;. Przykład: T-001.",IF(COUNTIFS('Exits'!$A$9:$A$608,A157)&lt;&gt;1,"ID wyjścia się powtarza",IF(B157="","Podaj ID nadrzędnej transakcji",IF(IF(IFERROR(OR(CODE(UPPER(LEFT(B157,1)))&lt;65,CODE(UPPER(LEFT(B157,1)))&gt;90),TRUE),TRUE,OR(NOT(ISTEXT(B157)),LEN(B157)&gt;64,LEN(B157)&lt;&gt;LEN(SUBSTITUTE(B157,"*","")),LEN(B157)&lt;&gt;LEN(SUBSTITUTE(B157,"?","")),LEN(B157)&lt;&gt;LEN(SUBSTITUTE(B157,"~","")),LEN(B157)&lt;&gt;LEN(SUBSTITUTE(B157,"=","")),LEN(B157)&lt;&gt;LEN(SUBSTITUTE(B157,"&lt;","")),LEN(B157)&lt;&gt;LEN(SUBSTITUTE(B157,"&gt;","")))),"ID: tekst zaczynający się od A–Z, do 64 znaków; bez *, ?, ~, =, &lt; i &gt;. Przykład: T-001.",IF(COUNTIFS('Trades'!$A$9:$A$208,B157)&lt;&gt;1,"ID musi pasować do jednego wiersza Trades",IF(NOT(ISNUMBER(C157)),"Podaj prawidłowy czas zamknięcia",IF(OR(C157&lt;1,C157&gt;2958465),"Podaj prawidłowy czas zamknięcia",IF(NOT(ISNUMBER(D157)),"Podaj dodatnią zamkniętą ilość",IF(OR(D157&lt;=0,D157&gt;1000000,ROUND(D157,8)&lt;&gt;D157),"Podaj dodatnią zamkniętą ilość",IF(NOT(ISNUMBER(INDEX('Trades'!$D$9:$D$208,MATCH(B157,'Trades'!$A$9:$A$208,0)))),"Podaj prawidłowy czas otwarcia",IF(C157&lt;INDEX('Trades'!$D$9:$D$208,MATCH(B157,'Trades'!$A$9:$A$208,0)),"Wyjście poprzedza otwarcie",IF(AND(E157&lt;&gt;"",OR(NOT(ISNUMBER(E157)),E157&lt;=0)),"Podaj dodatnią cenę lub pozostaw puste",IF(AND(F157&lt;&gt;"",NOT(ISNUMBER(F157))),"P&amp;L brutto musi być liczbą lub pozostać pusty",IF(AND(ISNUMBER(F157),OR(ABS(F157)&gt;1000000000,ROUND(F157,2)&lt;&gt;F157)),"Kwoty: do 2 miejsc po przecinku; wartość bezwzględna wpisu ≤ 1 000 000 000.",""))))))))))))))))</x:f>
      </x:c>
      <x:c r="I157" s="29" t="str">
        <x:f>IF(ISNUMBER(D157),ROUND(D157,8),"")</x:f>
      </x:c>
      <x:c r="J157" s="29" t="n">
        <x:f>IF(ISNUMBER(F157),1,0)</x:f>
        <x:v>0</x:v>
      </x:c>
      <x:c r="K157" s="29" t="n">
        <x:f>IF(COUNTA(A157:F157)=0,0,1)</x:f>
        <x:v>0</x:v>
      </x:c>
    </x:row>
    <x:row r="158" ht="36" customHeight="1">
      <x:c r="A158" s="34"/>
      <x:c r="B158" s="34"/>
      <x:c r="C158" s="35"/>
      <x:c r="D158" s="36"/>
      <x:c r="E158" s="36"/>
      <x:c r="F158" s="37"/>
      <x:c r="G158" s="38" t="n">
        <x:f>IF(K158=0,0,IF(H158="",1,-1))</x:f>
        <x:v>0</x:v>
      </x:c>
      <x:c r="H158" s="33" t="str">
        <x:f>IF(K158=0,"",IF(A158="","Podaj ID wyjścia",IF(IF(IFERROR(OR(CODE(UPPER(LEFT(A158,1)))&lt;65,CODE(UPPER(LEFT(A158,1)))&gt;90),TRUE),TRUE,OR(NOT(ISTEXT(A158)),LEN(A158)&gt;64,LEN(A158)&lt;&gt;LEN(SUBSTITUTE(A158,"*","")),LEN(A158)&lt;&gt;LEN(SUBSTITUTE(A158,"?","")),LEN(A158)&lt;&gt;LEN(SUBSTITUTE(A158,"~","")),LEN(A158)&lt;&gt;LEN(SUBSTITUTE(A158,"=","")),LEN(A158)&lt;&gt;LEN(SUBSTITUTE(A158,"&lt;","")),LEN(A158)&lt;&gt;LEN(SUBSTITUTE(A158,"&gt;","")))),"ID: tekst zaczynający się od A–Z, do 64 znaków; bez *, ?, ~, =, &lt; i &gt;. Przykład: T-001.",IF(COUNTIFS('Exits'!$A$9:$A$608,A158)&lt;&gt;1,"ID wyjścia się powtarza",IF(B158="","Podaj ID nadrzędnej transakcji",IF(IF(IFERROR(OR(CODE(UPPER(LEFT(B158,1)))&lt;65,CODE(UPPER(LEFT(B158,1)))&gt;90),TRUE),TRUE,OR(NOT(ISTEXT(B158)),LEN(B158)&gt;64,LEN(B158)&lt;&gt;LEN(SUBSTITUTE(B158,"*","")),LEN(B158)&lt;&gt;LEN(SUBSTITUTE(B158,"?","")),LEN(B158)&lt;&gt;LEN(SUBSTITUTE(B158,"~","")),LEN(B158)&lt;&gt;LEN(SUBSTITUTE(B158,"=","")),LEN(B158)&lt;&gt;LEN(SUBSTITUTE(B158,"&lt;","")),LEN(B158)&lt;&gt;LEN(SUBSTITUTE(B158,"&gt;","")))),"ID: tekst zaczynający się od A–Z, do 64 znaków; bez *, ?, ~, =, &lt; i &gt;. Przykład: T-001.",IF(COUNTIFS('Trades'!$A$9:$A$208,B158)&lt;&gt;1,"ID musi pasować do jednego wiersza Trades",IF(NOT(ISNUMBER(C158)),"Podaj prawidłowy czas zamknięcia",IF(OR(C158&lt;1,C158&gt;2958465),"Podaj prawidłowy czas zamknięcia",IF(NOT(ISNUMBER(D158)),"Podaj dodatnią zamkniętą ilość",IF(OR(D158&lt;=0,D158&gt;1000000,ROUND(D158,8)&lt;&gt;D158),"Podaj dodatnią zamkniętą ilość",IF(NOT(ISNUMBER(INDEX('Trades'!$D$9:$D$208,MATCH(B158,'Trades'!$A$9:$A$208,0)))),"Podaj prawidłowy czas otwarcia",IF(C158&lt;INDEX('Trades'!$D$9:$D$208,MATCH(B158,'Trades'!$A$9:$A$208,0)),"Wyjście poprzedza otwarcie",IF(AND(E158&lt;&gt;"",OR(NOT(ISNUMBER(E158)),E158&lt;=0)),"Podaj dodatnią cenę lub pozostaw puste",IF(AND(F158&lt;&gt;"",NOT(ISNUMBER(F158))),"P&amp;L brutto musi być liczbą lub pozostać pusty",IF(AND(ISNUMBER(F158),OR(ABS(F158)&gt;1000000000,ROUND(F158,2)&lt;&gt;F158)),"Kwoty: do 2 miejsc po przecinku; wartość bezwzględna wpisu ≤ 1 000 000 000.",""))))))))))))))))</x:f>
      </x:c>
      <x:c r="I158" s="29" t="str">
        <x:f>IF(ISNUMBER(D158),ROUND(D158,8),"")</x:f>
      </x:c>
      <x:c r="J158" s="29" t="n">
        <x:f>IF(ISNUMBER(F158),1,0)</x:f>
        <x:v>0</x:v>
      </x:c>
      <x:c r="K158" s="29" t="n">
        <x:f>IF(COUNTA(A158:F158)=0,0,1)</x:f>
        <x:v>0</x:v>
      </x:c>
    </x:row>
    <x:row r="159" ht="36" customHeight="1">
      <x:c r="A159" s="34"/>
      <x:c r="B159" s="34"/>
      <x:c r="C159" s="35"/>
      <x:c r="D159" s="36"/>
      <x:c r="E159" s="36"/>
      <x:c r="F159" s="37"/>
      <x:c r="G159" s="38" t="n">
        <x:f>IF(K159=0,0,IF(H159="",1,-1))</x:f>
        <x:v>0</x:v>
      </x:c>
      <x:c r="H159" s="33" t="str">
        <x:f>IF(K159=0,"",IF(A159="","Podaj ID wyjścia",IF(IF(IFERROR(OR(CODE(UPPER(LEFT(A159,1)))&lt;65,CODE(UPPER(LEFT(A159,1)))&gt;90),TRUE),TRUE,OR(NOT(ISTEXT(A159)),LEN(A159)&gt;64,LEN(A159)&lt;&gt;LEN(SUBSTITUTE(A159,"*","")),LEN(A159)&lt;&gt;LEN(SUBSTITUTE(A159,"?","")),LEN(A159)&lt;&gt;LEN(SUBSTITUTE(A159,"~","")),LEN(A159)&lt;&gt;LEN(SUBSTITUTE(A159,"=","")),LEN(A159)&lt;&gt;LEN(SUBSTITUTE(A159,"&lt;","")),LEN(A159)&lt;&gt;LEN(SUBSTITUTE(A159,"&gt;","")))),"ID: tekst zaczynający się od A–Z, do 64 znaków; bez *, ?, ~, =, &lt; i &gt;. Przykład: T-001.",IF(COUNTIFS('Exits'!$A$9:$A$608,A159)&lt;&gt;1,"ID wyjścia się powtarza",IF(B159="","Podaj ID nadrzędnej transakcji",IF(IF(IFERROR(OR(CODE(UPPER(LEFT(B159,1)))&lt;65,CODE(UPPER(LEFT(B159,1)))&gt;90),TRUE),TRUE,OR(NOT(ISTEXT(B159)),LEN(B159)&gt;64,LEN(B159)&lt;&gt;LEN(SUBSTITUTE(B159,"*","")),LEN(B159)&lt;&gt;LEN(SUBSTITUTE(B159,"?","")),LEN(B159)&lt;&gt;LEN(SUBSTITUTE(B159,"~","")),LEN(B159)&lt;&gt;LEN(SUBSTITUTE(B159,"=","")),LEN(B159)&lt;&gt;LEN(SUBSTITUTE(B159,"&lt;","")),LEN(B159)&lt;&gt;LEN(SUBSTITUTE(B159,"&gt;","")))),"ID: tekst zaczynający się od A–Z, do 64 znaków; bez *, ?, ~, =, &lt; i &gt;. Przykład: T-001.",IF(COUNTIFS('Trades'!$A$9:$A$208,B159)&lt;&gt;1,"ID musi pasować do jednego wiersza Trades",IF(NOT(ISNUMBER(C159)),"Podaj prawidłowy czas zamknięcia",IF(OR(C159&lt;1,C159&gt;2958465),"Podaj prawidłowy czas zamknięcia",IF(NOT(ISNUMBER(D159)),"Podaj dodatnią zamkniętą ilość",IF(OR(D159&lt;=0,D159&gt;1000000,ROUND(D159,8)&lt;&gt;D159),"Podaj dodatnią zamkniętą ilość",IF(NOT(ISNUMBER(INDEX('Trades'!$D$9:$D$208,MATCH(B159,'Trades'!$A$9:$A$208,0)))),"Podaj prawidłowy czas otwarcia",IF(C159&lt;INDEX('Trades'!$D$9:$D$208,MATCH(B159,'Trades'!$A$9:$A$208,0)),"Wyjście poprzedza otwarcie",IF(AND(E159&lt;&gt;"",OR(NOT(ISNUMBER(E159)),E159&lt;=0)),"Podaj dodatnią cenę lub pozostaw puste",IF(AND(F159&lt;&gt;"",NOT(ISNUMBER(F159))),"P&amp;L brutto musi być liczbą lub pozostać pusty",IF(AND(ISNUMBER(F159),OR(ABS(F159)&gt;1000000000,ROUND(F159,2)&lt;&gt;F159)),"Kwoty: do 2 miejsc po przecinku; wartość bezwzględna wpisu ≤ 1 000 000 000.",""))))))))))))))))</x:f>
      </x:c>
      <x:c r="I159" s="29" t="str">
        <x:f>IF(ISNUMBER(D159),ROUND(D159,8),"")</x:f>
      </x:c>
      <x:c r="J159" s="29" t="n">
        <x:f>IF(ISNUMBER(F159),1,0)</x:f>
        <x:v>0</x:v>
      </x:c>
      <x:c r="K159" s="29" t="n">
        <x:f>IF(COUNTA(A159:F159)=0,0,1)</x:f>
        <x:v>0</x:v>
      </x:c>
    </x:row>
    <x:row r="160" ht="36" customHeight="1">
      <x:c r="A160" s="34"/>
      <x:c r="B160" s="34"/>
      <x:c r="C160" s="35"/>
      <x:c r="D160" s="36"/>
      <x:c r="E160" s="36"/>
      <x:c r="F160" s="37"/>
      <x:c r="G160" s="38" t="n">
        <x:f>IF(K160=0,0,IF(H160="",1,-1))</x:f>
        <x:v>0</x:v>
      </x:c>
      <x:c r="H160" s="33" t="str">
        <x:f>IF(K160=0,"",IF(A160="","Podaj ID wyjścia",IF(IF(IFERROR(OR(CODE(UPPER(LEFT(A160,1)))&lt;65,CODE(UPPER(LEFT(A160,1)))&gt;90),TRUE),TRUE,OR(NOT(ISTEXT(A160)),LEN(A160)&gt;64,LEN(A160)&lt;&gt;LEN(SUBSTITUTE(A160,"*","")),LEN(A160)&lt;&gt;LEN(SUBSTITUTE(A160,"?","")),LEN(A160)&lt;&gt;LEN(SUBSTITUTE(A160,"~","")),LEN(A160)&lt;&gt;LEN(SUBSTITUTE(A160,"=","")),LEN(A160)&lt;&gt;LEN(SUBSTITUTE(A160,"&lt;","")),LEN(A160)&lt;&gt;LEN(SUBSTITUTE(A160,"&gt;","")))),"ID: tekst zaczynający się od A–Z, do 64 znaków; bez *, ?, ~, =, &lt; i &gt;. Przykład: T-001.",IF(COUNTIFS('Exits'!$A$9:$A$608,A160)&lt;&gt;1,"ID wyjścia się powtarza",IF(B160="","Podaj ID nadrzędnej transakcji",IF(IF(IFERROR(OR(CODE(UPPER(LEFT(B160,1)))&lt;65,CODE(UPPER(LEFT(B160,1)))&gt;90),TRUE),TRUE,OR(NOT(ISTEXT(B160)),LEN(B160)&gt;64,LEN(B160)&lt;&gt;LEN(SUBSTITUTE(B160,"*","")),LEN(B160)&lt;&gt;LEN(SUBSTITUTE(B160,"?","")),LEN(B160)&lt;&gt;LEN(SUBSTITUTE(B160,"~","")),LEN(B160)&lt;&gt;LEN(SUBSTITUTE(B160,"=","")),LEN(B160)&lt;&gt;LEN(SUBSTITUTE(B160,"&lt;","")),LEN(B160)&lt;&gt;LEN(SUBSTITUTE(B160,"&gt;","")))),"ID: tekst zaczynający się od A–Z, do 64 znaków; bez *, ?, ~, =, &lt; i &gt;. Przykład: T-001.",IF(COUNTIFS('Trades'!$A$9:$A$208,B160)&lt;&gt;1,"ID musi pasować do jednego wiersza Trades",IF(NOT(ISNUMBER(C160)),"Podaj prawidłowy czas zamknięcia",IF(OR(C160&lt;1,C160&gt;2958465),"Podaj prawidłowy czas zamknięcia",IF(NOT(ISNUMBER(D160)),"Podaj dodatnią zamkniętą ilość",IF(OR(D160&lt;=0,D160&gt;1000000,ROUND(D160,8)&lt;&gt;D160),"Podaj dodatnią zamkniętą ilość",IF(NOT(ISNUMBER(INDEX('Trades'!$D$9:$D$208,MATCH(B160,'Trades'!$A$9:$A$208,0)))),"Podaj prawidłowy czas otwarcia",IF(C160&lt;INDEX('Trades'!$D$9:$D$208,MATCH(B160,'Trades'!$A$9:$A$208,0)),"Wyjście poprzedza otwarcie",IF(AND(E160&lt;&gt;"",OR(NOT(ISNUMBER(E160)),E160&lt;=0)),"Podaj dodatnią cenę lub pozostaw puste",IF(AND(F160&lt;&gt;"",NOT(ISNUMBER(F160))),"P&amp;L brutto musi być liczbą lub pozostać pusty",IF(AND(ISNUMBER(F160),OR(ABS(F160)&gt;1000000000,ROUND(F160,2)&lt;&gt;F160)),"Kwoty: do 2 miejsc po przecinku; wartość bezwzględna wpisu ≤ 1 000 000 000.",""))))))))))))))))</x:f>
      </x:c>
      <x:c r="I160" s="29" t="str">
        <x:f>IF(ISNUMBER(D160),ROUND(D160,8),"")</x:f>
      </x:c>
      <x:c r="J160" s="29" t="n">
        <x:f>IF(ISNUMBER(F160),1,0)</x:f>
        <x:v>0</x:v>
      </x:c>
      <x:c r="K160" s="29" t="n">
        <x:f>IF(COUNTA(A160:F160)=0,0,1)</x:f>
        <x:v>0</x:v>
      </x:c>
    </x:row>
    <x:row r="161" ht="36" customHeight="1">
      <x:c r="A161" s="34"/>
      <x:c r="B161" s="34"/>
      <x:c r="C161" s="35"/>
      <x:c r="D161" s="36"/>
      <x:c r="E161" s="36"/>
      <x:c r="F161" s="37"/>
      <x:c r="G161" s="38" t="n">
        <x:f>IF(K161=0,0,IF(H161="",1,-1))</x:f>
        <x:v>0</x:v>
      </x:c>
      <x:c r="H161" s="33" t="str">
        <x:f>IF(K161=0,"",IF(A161="","Podaj ID wyjścia",IF(IF(IFERROR(OR(CODE(UPPER(LEFT(A161,1)))&lt;65,CODE(UPPER(LEFT(A161,1)))&gt;90),TRUE),TRUE,OR(NOT(ISTEXT(A161)),LEN(A161)&gt;64,LEN(A161)&lt;&gt;LEN(SUBSTITUTE(A161,"*","")),LEN(A161)&lt;&gt;LEN(SUBSTITUTE(A161,"?","")),LEN(A161)&lt;&gt;LEN(SUBSTITUTE(A161,"~","")),LEN(A161)&lt;&gt;LEN(SUBSTITUTE(A161,"=","")),LEN(A161)&lt;&gt;LEN(SUBSTITUTE(A161,"&lt;","")),LEN(A161)&lt;&gt;LEN(SUBSTITUTE(A161,"&gt;","")))),"ID: tekst zaczynający się od A–Z, do 64 znaków; bez *, ?, ~, =, &lt; i &gt;. Przykład: T-001.",IF(COUNTIFS('Exits'!$A$9:$A$608,A161)&lt;&gt;1,"ID wyjścia się powtarza",IF(B161="","Podaj ID nadrzędnej transakcji",IF(IF(IFERROR(OR(CODE(UPPER(LEFT(B161,1)))&lt;65,CODE(UPPER(LEFT(B161,1)))&gt;90),TRUE),TRUE,OR(NOT(ISTEXT(B161)),LEN(B161)&gt;64,LEN(B161)&lt;&gt;LEN(SUBSTITUTE(B161,"*","")),LEN(B161)&lt;&gt;LEN(SUBSTITUTE(B161,"?","")),LEN(B161)&lt;&gt;LEN(SUBSTITUTE(B161,"~","")),LEN(B161)&lt;&gt;LEN(SUBSTITUTE(B161,"=","")),LEN(B161)&lt;&gt;LEN(SUBSTITUTE(B161,"&lt;","")),LEN(B161)&lt;&gt;LEN(SUBSTITUTE(B161,"&gt;","")))),"ID: tekst zaczynający się od A–Z, do 64 znaków; bez *, ?, ~, =, &lt; i &gt;. Przykład: T-001.",IF(COUNTIFS('Trades'!$A$9:$A$208,B161)&lt;&gt;1,"ID musi pasować do jednego wiersza Trades",IF(NOT(ISNUMBER(C161)),"Podaj prawidłowy czas zamknięcia",IF(OR(C161&lt;1,C161&gt;2958465),"Podaj prawidłowy czas zamknięcia",IF(NOT(ISNUMBER(D161)),"Podaj dodatnią zamkniętą ilość",IF(OR(D161&lt;=0,D161&gt;1000000,ROUND(D161,8)&lt;&gt;D161),"Podaj dodatnią zamkniętą ilość",IF(NOT(ISNUMBER(INDEX('Trades'!$D$9:$D$208,MATCH(B161,'Trades'!$A$9:$A$208,0)))),"Podaj prawidłowy czas otwarcia",IF(C161&lt;INDEX('Trades'!$D$9:$D$208,MATCH(B161,'Trades'!$A$9:$A$208,0)),"Wyjście poprzedza otwarcie",IF(AND(E161&lt;&gt;"",OR(NOT(ISNUMBER(E161)),E161&lt;=0)),"Podaj dodatnią cenę lub pozostaw puste",IF(AND(F161&lt;&gt;"",NOT(ISNUMBER(F161))),"P&amp;L brutto musi być liczbą lub pozostać pusty",IF(AND(ISNUMBER(F161),OR(ABS(F161)&gt;1000000000,ROUND(F161,2)&lt;&gt;F161)),"Kwoty: do 2 miejsc po przecinku; wartość bezwzględna wpisu ≤ 1 000 000 000.",""))))))))))))))))</x:f>
      </x:c>
      <x:c r="I161" s="29" t="str">
        <x:f>IF(ISNUMBER(D161),ROUND(D161,8),"")</x:f>
      </x:c>
      <x:c r="J161" s="29" t="n">
        <x:f>IF(ISNUMBER(F161),1,0)</x:f>
        <x:v>0</x:v>
      </x:c>
      <x:c r="K161" s="29" t="n">
        <x:f>IF(COUNTA(A161:F161)=0,0,1)</x:f>
        <x:v>0</x:v>
      </x:c>
    </x:row>
    <x:row r="162" ht="36" customHeight="1">
      <x:c r="A162" s="34"/>
      <x:c r="B162" s="34"/>
      <x:c r="C162" s="35"/>
      <x:c r="D162" s="36"/>
      <x:c r="E162" s="36"/>
      <x:c r="F162" s="37"/>
      <x:c r="G162" s="38" t="n">
        <x:f>IF(K162=0,0,IF(H162="",1,-1))</x:f>
        <x:v>0</x:v>
      </x:c>
      <x:c r="H162" s="33" t="str">
        <x:f>IF(K162=0,"",IF(A162="","Podaj ID wyjścia",IF(IF(IFERROR(OR(CODE(UPPER(LEFT(A162,1)))&lt;65,CODE(UPPER(LEFT(A162,1)))&gt;90),TRUE),TRUE,OR(NOT(ISTEXT(A162)),LEN(A162)&gt;64,LEN(A162)&lt;&gt;LEN(SUBSTITUTE(A162,"*","")),LEN(A162)&lt;&gt;LEN(SUBSTITUTE(A162,"?","")),LEN(A162)&lt;&gt;LEN(SUBSTITUTE(A162,"~","")),LEN(A162)&lt;&gt;LEN(SUBSTITUTE(A162,"=","")),LEN(A162)&lt;&gt;LEN(SUBSTITUTE(A162,"&lt;","")),LEN(A162)&lt;&gt;LEN(SUBSTITUTE(A162,"&gt;","")))),"ID: tekst zaczynający się od A–Z, do 64 znaków; bez *, ?, ~, =, &lt; i &gt;. Przykład: T-001.",IF(COUNTIFS('Exits'!$A$9:$A$608,A162)&lt;&gt;1,"ID wyjścia się powtarza",IF(B162="","Podaj ID nadrzędnej transakcji",IF(IF(IFERROR(OR(CODE(UPPER(LEFT(B162,1)))&lt;65,CODE(UPPER(LEFT(B162,1)))&gt;90),TRUE),TRUE,OR(NOT(ISTEXT(B162)),LEN(B162)&gt;64,LEN(B162)&lt;&gt;LEN(SUBSTITUTE(B162,"*","")),LEN(B162)&lt;&gt;LEN(SUBSTITUTE(B162,"?","")),LEN(B162)&lt;&gt;LEN(SUBSTITUTE(B162,"~","")),LEN(B162)&lt;&gt;LEN(SUBSTITUTE(B162,"=","")),LEN(B162)&lt;&gt;LEN(SUBSTITUTE(B162,"&lt;","")),LEN(B162)&lt;&gt;LEN(SUBSTITUTE(B162,"&gt;","")))),"ID: tekst zaczynający się od A–Z, do 64 znaków; bez *, ?, ~, =, &lt; i &gt;. Przykład: T-001.",IF(COUNTIFS('Trades'!$A$9:$A$208,B162)&lt;&gt;1,"ID musi pasować do jednego wiersza Trades",IF(NOT(ISNUMBER(C162)),"Podaj prawidłowy czas zamknięcia",IF(OR(C162&lt;1,C162&gt;2958465),"Podaj prawidłowy czas zamknięcia",IF(NOT(ISNUMBER(D162)),"Podaj dodatnią zamkniętą ilość",IF(OR(D162&lt;=0,D162&gt;1000000,ROUND(D162,8)&lt;&gt;D162),"Podaj dodatnią zamkniętą ilość",IF(NOT(ISNUMBER(INDEX('Trades'!$D$9:$D$208,MATCH(B162,'Trades'!$A$9:$A$208,0)))),"Podaj prawidłowy czas otwarcia",IF(C162&lt;INDEX('Trades'!$D$9:$D$208,MATCH(B162,'Trades'!$A$9:$A$208,0)),"Wyjście poprzedza otwarcie",IF(AND(E162&lt;&gt;"",OR(NOT(ISNUMBER(E162)),E162&lt;=0)),"Podaj dodatnią cenę lub pozostaw puste",IF(AND(F162&lt;&gt;"",NOT(ISNUMBER(F162))),"P&amp;L brutto musi być liczbą lub pozostać pusty",IF(AND(ISNUMBER(F162),OR(ABS(F162)&gt;1000000000,ROUND(F162,2)&lt;&gt;F162)),"Kwoty: do 2 miejsc po przecinku; wartość bezwzględna wpisu ≤ 1 000 000 000.",""))))))))))))))))</x:f>
      </x:c>
      <x:c r="I162" s="29" t="str">
        <x:f>IF(ISNUMBER(D162),ROUND(D162,8),"")</x:f>
      </x:c>
      <x:c r="J162" s="29" t="n">
        <x:f>IF(ISNUMBER(F162),1,0)</x:f>
        <x:v>0</x:v>
      </x:c>
      <x:c r="K162" s="29" t="n">
        <x:f>IF(COUNTA(A162:F162)=0,0,1)</x:f>
        <x:v>0</x:v>
      </x:c>
    </x:row>
    <x:row r="163" ht="36" customHeight="1">
      <x:c r="A163" s="34"/>
      <x:c r="B163" s="34"/>
      <x:c r="C163" s="35"/>
      <x:c r="D163" s="36"/>
      <x:c r="E163" s="36"/>
      <x:c r="F163" s="37"/>
      <x:c r="G163" s="38" t="n">
        <x:f>IF(K163=0,0,IF(H163="",1,-1))</x:f>
        <x:v>0</x:v>
      </x:c>
      <x:c r="H163" s="33" t="str">
        <x:f>IF(K163=0,"",IF(A163="","Podaj ID wyjścia",IF(IF(IFERROR(OR(CODE(UPPER(LEFT(A163,1)))&lt;65,CODE(UPPER(LEFT(A163,1)))&gt;90),TRUE),TRUE,OR(NOT(ISTEXT(A163)),LEN(A163)&gt;64,LEN(A163)&lt;&gt;LEN(SUBSTITUTE(A163,"*","")),LEN(A163)&lt;&gt;LEN(SUBSTITUTE(A163,"?","")),LEN(A163)&lt;&gt;LEN(SUBSTITUTE(A163,"~","")),LEN(A163)&lt;&gt;LEN(SUBSTITUTE(A163,"=","")),LEN(A163)&lt;&gt;LEN(SUBSTITUTE(A163,"&lt;","")),LEN(A163)&lt;&gt;LEN(SUBSTITUTE(A163,"&gt;","")))),"ID: tekst zaczynający się od A–Z, do 64 znaków; bez *, ?, ~, =, &lt; i &gt;. Przykład: T-001.",IF(COUNTIFS('Exits'!$A$9:$A$608,A163)&lt;&gt;1,"ID wyjścia się powtarza",IF(B163="","Podaj ID nadrzędnej transakcji",IF(IF(IFERROR(OR(CODE(UPPER(LEFT(B163,1)))&lt;65,CODE(UPPER(LEFT(B163,1)))&gt;90),TRUE),TRUE,OR(NOT(ISTEXT(B163)),LEN(B163)&gt;64,LEN(B163)&lt;&gt;LEN(SUBSTITUTE(B163,"*","")),LEN(B163)&lt;&gt;LEN(SUBSTITUTE(B163,"?","")),LEN(B163)&lt;&gt;LEN(SUBSTITUTE(B163,"~","")),LEN(B163)&lt;&gt;LEN(SUBSTITUTE(B163,"=","")),LEN(B163)&lt;&gt;LEN(SUBSTITUTE(B163,"&lt;","")),LEN(B163)&lt;&gt;LEN(SUBSTITUTE(B163,"&gt;","")))),"ID: tekst zaczynający się od A–Z, do 64 znaków; bez *, ?, ~, =, &lt; i &gt;. Przykład: T-001.",IF(COUNTIFS('Trades'!$A$9:$A$208,B163)&lt;&gt;1,"ID musi pasować do jednego wiersza Trades",IF(NOT(ISNUMBER(C163)),"Podaj prawidłowy czas zamknięcia",IF(OR(C163&lt;1,C163&gt;2958465),"Podaj prawidłowy czas zamknięcia",IF(NOT(ISNUMBER(D163)),"Podaj dodatnią zamkniętą ilość",IF(OR(D163&lt;=0,D163&gt;1000000,ROUND(D163,8)&lt;&gt;D163),"Podaj dodatnią zamkniętą ilość",IF(NOT(ISNUMBER(INDEX('Trades'!$D$9:$D$208,MATCH(B163,'Trades'!$A$9:$A$208,0)))),"Podaj prawidłowy czas otwarcia",IF(C163&lt;INDEX('Trades'!$D$9:$D$208,MATCH(B163,'Trades'!$A$9:$A$208,0)),"Wyjście poprzedza otwarcie",IF(AND(E163&lt;&gt;"",OR(NOT(ISNUMBER(E163)),E163&lt;=0)),"Podaj dodatnią cenę lub pozostaw puste",IF(AND(F163&lt;&gt;"",NOT(ISNUMBER(F163))),"P&amp;L brutto musi być liczbą lub pozostać pusty",IF(AND(ISNUMBER(F163),OR(ABS(F163)&gt;1000000000,ROUND(F163,2)&lt;&gt;F163)),"Kwoty: do 2 miejsc po przecinku; wartość bezwzględna wpisu ≤ 1 000 000 000.",""))))))))))))))))</x:f>
      </x:c>
      <x:c r="I163" s="29" t="str">
        <x:f>IF(ISNUMBER(D163),ROUND(D163,8),"")</x:f>
      </x:c>
      <x:c r="J163" s="29" t="n">
        <x:f>IF(ISNUMBER(F163),1,0)</x:f>
        <x:v>0</x:v>
      </x:c>
      <x:c r="K163" s="29" t="n">
        <x:f>IF(COUNTA(A163:F163)=0,0,1)</x:f>
        <x:v>0</x:v>
      </x:c>
    </x:row>
    <x:row r="164" ht="36" customHeight="1">
      <x:c r="A164" s="34"/>
      <x:c r="B164" s="34"/>
      <x:c r="C164" s="35"/>
      <x:c r="D164" s="36"/>
      <x:c r="E164" s="36"/>
      <x:c r="F164" s="37"/>
      <x:c r="G164" s="38" t="n">
        <x:f>IF(K164=0,0,IF(H164="",1,-1))</x:f>
        <x:v>0</x:v>
      </x:c>
      <x:c r="H164" s="33" t="str">
        <x:f>IF(K164=0,"",IF(A164="","Podaj ID wyjścia",IF(IF(IFERROR(OR(CODE(UPPER(LEFT(A164,1)))&lt;65,CODE(UPPER(LEFT(A164,1)))&gt;90),TRUE),TRUE,OR(NOT(ISTEXT(A164)),LEN(A164)&gt;64,LEN(A164)&lt;&gt;LEN(SUBSTITUTE(A164,"*","")),LEN(A164)&lt;&gt;LEN(SUBSTITUTE(A164,"?","")),LEN(A164)&lt;&gt;LEN(SUBSTITUTE(A164,"~","")),LEN(A164)&lt;&gt;LEN(SUBSTITUTE(A164,"=","")),LEN(A164)&lt;&gt;LEN(SUBSTITUTE(A164,"&lt;","")),LEN(A164)&lt;&gt;LEN(SUBSTITUTE(A164,"&gt;","")))),"ID: tekst zaczynający się od A–Z, do 64 znaków; bez *, ?, ~, =, &lt; i &gt;. Przykład: T-001.",IF(COUNTIFS('Exits'!$A$9:$A$608,A164)&lt;&gt;1,"ID wyjścia się powtarza",IF(B164="","Podaj ID nadrzędnej transakcji",IF(IF(IFERROR(OR(CODE(UPPER(LEFT(B164,1)))&lt;65,CODE(UPPER(LEFT(B164,1)))&gt;90),TRUE),TRUE,OR(NOT(ISTEXT(B164)),LEN(B164)&gt;64,LEN(B164)&lt;&gt;LEN(SUBSTITUTE(B164,"*","")),LEN(B164)&lt;&gt;LEN(SUBSTITUTE(B164,"?","")),LEN(B164)&lt;&gt;LEN(SUBSTITUTE(B164,"~","")),LEN(B164)&lt;&gt;LEN(SUBSTITUTE(B164,"=","")),LEN(B164)&lt;&gt;LEN(SUBSTITUTE(B164,"&lt;","")),LEN(B164)&lt;&gt;LEN(SUBSTITUTE(B164,"&gt;","")))),"ID: tekst zaczynający się od A–Z, do 64 znaków; bez *, ?, ~, =, &lt; i &gt;. Przykład: T-001.",IF(COUNTIFS('Trades'!$A$9:$A$208,B164)&lt;&gt;1,"ID musi pasować do jednego wiersza Trades",IF(NOT(ISNUMBER(C164)),"Podaj prawidłowy czas zamknięcia",IF(OR(C164&lt;1,C164&gt;2958465),"Podaj prawidłowy czas zamknięcia",IF(NOT(ISNUMBER(D164)),"Podaj dodatnią zamkniętą ilość",IF(OR(D164&lt;=0,D164&gt;1000000,ROUND(D164,8)&lt;&gt;D164),"Podaj dodatnią zamkniętą ilość",IF(NOT(ISNUMBER(INDEX('Trades'!$D$9:$D$208,MATCH(B164,'Trades'!$A$9:$A$208,0)))),"Podaj prawidłowy czas otwarcia",IF(C164&lt;INDEX('Trades'!$D$9:$D$208,MATCH(B164,'Trades'!$A$9:$A$208,0)),"Wyjście poprzedza otwarcie",IF(AND(E164&lt;&gt;"",OR(NOT(ISNUMBER(E164)),E164&lt;=0)),"Podaj dodatnią cenę lub pozostaw puste",IF(AND(F164&lt;&gt;"",NOT(ISNUMBER(F164))),"P&amp;L brutto musi być liczbą lub pozostać pusty",IF(AND(ISNUMBER(F164),OR(ABS(F164)&gt;1000000000,ROUND(F164,2)&lt;&gt;F164)),"Kwoty: do 2 miejsc po przecinku; wartość bezwzględna wpisu ≤ 1 000 000 000.",""))))))))))))))))</x:f>
      </x:c>
      <x:c r="I164" s="29" t="str">
        <x:f>IF(ISNUMBER(D164),ROUND(D164,8),"")</x:f>
      </x:c>
      <x:c r="J164" s="29" t="n">
        <x:f>IF(ISNUMBER(F164),1,0)</x:f>
        <x:v>0</x:v>
      </x:c>
      <x:c r="K164" s="29" t="n">
        <x:f>IF(COUNTA(A164:F164)=0,0,1)</x:f>
        <x:v>0</x:v>
      </x:c>
    </x:row>
    <x:row r="165" ht="36" customHeight="1">
      <x:c r="A165" s="34"/>
      <x:c r="B165" s="34"/>
      <x:c r="C165" s="35"/>
      <x:c r="D165" s="36"/>
      <x:c r="E165" s="36"/>
      <x:c r="F165" s="37"/>
      <x:c r="G165" s="38" t="n">
        <x:f>IF(K165=0,0,IF(H165="",1,-1))</x:f>
        <x:v>0</x:v>
      </x:c>
      <x:c r="H165" s="33" t="str">
        <x:f>IF(K165=0,"",IF(A165="","Podaj ID wyjścia",IF(IF(IFERROR(OR(CODE(UPPER(LEFT(A165,1)))&lt;65,CODE(UPPER(LEFT(A165,1)))&gt;90),TRUE),TRUE,OR(NOT(ISTEXT(A165)),LEN(A165)&gt;64,LEN(A165)&lt;&gt;LEN(SUBSTITUTE(A165,"*","")),LEN(A165)&lt;&gt;LEN(SUBSTITUTE(A165,"?","")),LEN(A165)&lt;&gt;LEN(SUBSTITUTE(A165,"~","")),LEN(A165)&lt;&gt;LEN(SUBSTITUTE(A165,"=","")),LEN(A165)&lt;&gt;LEN(SUBSTITUTE(A165,"&lt;","")),LEN(A165)&lt;&gt;LEN(SUBSTITUTE(A165,"&gt;","")))),"ID: tekst zaczynający się od A–Z, do 64 znaków; bez *, ?, ~, =, &lt; i &gt;. Przykład: T-001.",IF(COUNTIFS('Exits'!$A$9:$A$608,A165)&lt;&gt;1,"ID wyjścia się powtarza",IF(B165="","Podaj ID nadrzędnej transakcji",IF(IF(IFERROR(OR(CODE(UPPER(LEFT(B165,1)))&lt;65,CODE(UPPER(LEFT(B165,1)))&gt;90),TRUE),TRUE,OR(NOT(ISTEXT(B165)),LEN(B165)&gt;64,LEN(B165)&lt;&gt;LEN(SUBSTITUTE(B165,"*","")),LEN(B165)&lt;&gt;LEN(SUBSTITUTE(B165,"?","")),LEN(B165)&lt;&gt;LEN(SUBSTITUTE(B165,"~","")),LEN(B165)&lt;&gt;LEN(SUBSTITUTE(B165,"=","")),LEN(B165)&lt;&gt;LEN(SUBSTITUTE(B165,"&lt;","")),LEN(B165)&lt;&gt;LEN(SUBSTITUTE(B165,"&gt;","")))),"ID: tekst zaczynający się od A–Z, do 64 znaków; bez *, ?, ~, =, &lt; i &gt;. Przykład: T-001.",IF(COUNTIFS('Trades'!$A$9:$A$208,B165)&lt;&gt;1,"ID musi pasować do jednego wiersza Trades",IF(NOT(ISNUMBER(C165)),"Podaj prawidłowy czas zamknięcia",IF(OR(C165&lt;1,C165&gt;2958465),"Podaj prawidłowy czas zamknięcia",IF(NOT(ISNUMBER(D165)),"Podaj dodatnią zamkniętą ilość",IF(OR(D165&lt;=0,D165&gt;1000000,ROUND(D165,8)&lt;&gt;D165),"Podaj dodatnią zamkniętą ilość",IF(NOT(ISNUMBER(INDEX('Trades'!$D$9:$D$208,MATCH(B165,'Trades'!$A$9:$A$208,0)))),"Podaj prawidłowy czas otwarcia",IF(C165&lt;INDEX('Trades'!$D$9:$D$208,MATCH(B165,'Trades'!$A$9:$A$208,0)),"Wyjście poprzedza otwarcie",IF(AND(E165&lt;&gt;"",OR(NOT(ISNUMBER(E165)),E165&lt;=0)),"Podaj dodatnią cenę lub pozostaw puste",IF(AND(F165&lt;&gt;"",NOT(ISNUMBER(F165))),"P&amp;L brutto musi być liczbą lub pozostać pusty",IF(AND(ISNUMBER(F165),OR(ABS(F165)&gt;1000000000,ROUND(F165,2)&lt;&gt;F165)),"Kwoty: do 2 miejsc po przecinku; wartość bezwzględna wpisu ≤ 1 000 000 000.",""))))))))))))))))</x:f>
      </x:c>
      <x:c r="I165" s="29" t="str">
        <x:f>IF(ISNUMBER(D165),ROUND(D165,8),"")</x:f>
      </x:c>
      <x:c r="J165" s="29" t="n">
        <x:f>IF(ISNUMBER(F165),1,0)</x:f>
        <x:v>0</x:v>
      </x:c>
      <x:c r="K165" s="29" t="n">
        <x:f>IF(COUNTA(A165:F165)=0,0,1)</x:f>
        <x:v>0</x:v>
      </x:c>
    </x:row>
    <x:row r="166" ht="36" customHeight="1">
      <x:c r="A166" s="34"/>
      <x:c r="B166" s="34"/>
      <x:c r="C166" s="35"/>
      <x:c r="D166" s="36"/>
      <x:c r="E166" s="36"/>
      <x:c r="F166" s="37"/>
      <x:c r="G166" s="38" t="n">
        <x:f>IF(K166=0,0,IF(H166="",1,-1))</x:f>
        <x:v>0</x:v>
      </x:c>
      <x:c r="H166" s="33" t="str">
        <x:f>IF(K166=0,"",IF(A166="","Podaj ID wyjścia",IF(IF(IFERROR(OR(CODE(UPPER(LEFT(A166,1)))&lt;65,CODE(UPPER(LEFT(A166,1)))&gt;90),TRUE),TRUE,OR(NOT(ISTEXT(A166)),LEN(A166)&gt;64,LEN(A166)&lt;&gt;LEN(SUBSTITUTE(A166,"*","")),LEN(A166)&lt;&gt;LEN(SUBSTITUTE(A166,"?","")),LEN(A166)&lt;&gt;LEN(SUBSTITUTE(A166,"~","")),LEN(A166)&lt;&gt;LEN(SUBSTITUTE(A166,"=","")),LEN(A166)&lt;&gt;LEN(SUBSTITUTE(A166,"&lt;","")),LEN(A166)&lt;&gt;LEN(SUBSTITUTE(A166,"&gt;","")))),"ID: tekst zaczynający się od A–Z, do 64 znaków; bez *, ?, ~, =, &lt; i &gt;. Przykład: T-001.",IF(COUNTIFS('Exits'!$A$9:$A$608,A166)&lt;&gt;1,"ID wyjścia się powtarza",IF(B166="","Podaj ID nadrzędnej transakcji",IF(IF(IFERROR(OR(CODE(UPPER(LEFT(B166,1)))&lt;65,CODE(UPPER(LEFT(B166,1)))&gt;90),TRUE),TRUE,OR(NOT(ISTEXT(B166)),LEN(B166)&gt;64,LEN(B166)&lt;&gt;LEN(SUBSTITUTE(B166,"*","")),LEN(B166)&lt;&gt;LEN(SUBSTITUTE(B166,"?","")),LEN(B166)&lt;&gt;LEN(SUBSTITUTE(B166,"~","")),LEN(B166)&lt;&gt;LEN(SUBSTITUTE(B166,"=","")),LEN(B166)&lt;&gt;LEN(SUBSTITUTE(B166,"&lt;","")),LEN(B166)&lt;&gt;LEN(SUBSTITUTE(B166,"&gt;","")))),"ID: tekst zaczynający się od A–Z, do 64 znaków; bez *, ?, ~, =, &lt; i &gt;. Przykład: T-001.",IF(COUNTIFS('Trades'!$A$9:$A$208,B166)&lt;&gt;1,"ID musi pasować do jednego wiersza Trades",IF(NOT(ISNUMBER(C166)),"Podaj prawidłowy czas zamknięcia",IF(OR(C166&lt;1,C166&gt;2958465),"Podaj prawidłowy czas zamknięcia",IF(NOT(ISNUMBER(D166)),"Podaj dodatnią zamkniętą ilość",IF(OR(D166&lt;=0,D166&gt;1000000,ROUND(D166,8)&lt;&gt;D166),"Podaj dodatnią zamkniętą ilość",IF(NOT(ISNUMBER(INDEX('Trades'!$D$9:$D$208,MATCH(B166,'Trades'!$A$9:$A$208,0)))),"Podaj prawidłowy czas otwarcia",IF(C166&lt;INDEX('Trades'!$D$9:$D$208,MATCH(B166,'Trades'!$A$9:$A$208,0)),"Wyjście poprzedza otwarcie",IF(AND(E166&lt;&gt;"",OR(NOT(ISNUMBER(E166)),E166&lt;=0)),"Podaj dodatnią cenę lub pozostaw puste",IF(AND(F166&lt;&gt;"",NOT(ISNUMBER(F166))),"P&amp;L brutto musi być liczbą lub pozostać pusty",IF(AND(ISNUMBER(F166),OR(ABS(F166)&gt;1000000000,ROUND(F166,2)&lt;&gt;F166)),"Kwoty: do 2 miejsc po przecinku; wartość bezwzględna wpisu ≤ 1 000 000 000.",""))))))))))))))))</x:f>
      </x:c>
      <x:c r="I166" s="29" t="str">
        <x:f>IF(ISNUMBER(D166),ROUND(D166,8),"")</x:f>
      </x:c>
      <x:c r="J166" s="29" t="n">
        <x:f>IF(ISNUMBER(F166),1,0)</x:f>
        <x:v>0</x:v>
      </x:c>
      <x:c r="K166" s="29" t="n">
        <x:f>IF(COUNTA(A166:F166)=0,0,1)</x:f>
        <x:v>0</x:v>
      </x:c>
    </x:row>
    <x:row r="167" ht="36" customHeight="1">
      <x:c r="A167" s="34"/>
      <x:c r="B167" s="34"/>
      <x:c r="C167" s="35"/>
      <x:c r="D167" s="36"/>
      <x:c r="E167" s="36"/>
      <x:c r="F167" s="37"/>
      <x:c r="G167" s="38" t="n">
        <x:f>IF(K167=0,0,IF(H167="",1,-1))</x:f>
        <x:v>0</x:v>
      </x:c>
      <x:c r="H167" s="33" t="str">
        <x:f>IF(K167=0,"",IF(A167="","Podaj ID wyjścia",IF(IF(IFERROR(OR(CODE(UPPER(LEFT(A167,1)))&lt;65,CODE(UPPER(LEFT(A167,1)))&gt;90),TRUE),TRUE,OR(NOT(ISTEXT(A167)),LEN(A167)&gt;64,LEN(A167)&lt;&gt;LEN(SUBSTITUTE(A167,"*","")),LEN(A167)&lt;&gt;LEN(SUBSTITUTE(A167,"?","")),LEN(A167)&lt;&gt;LEN(SUBSTITUTE(A167,"~","")),LEN(A167)&lt;&gt;LEN(SUBSTITUTE(A167,"=","")),LEN(A167)&lt;&gt;LEN(SUBSTITUTE(A167,"&lt;","")),LEN(A167)&lt;&gt;LEN(SUBSTITUTE(A167,"&gt;","")))),"ID: tekst zaczynający się od A–Z, do 64 znaków; bez *, ?, ~, =, &lt; i &gt;. Przykład: T-001.",IF(COUNTIFS('Exits'!$A$9:$A$608,A167)&lt;&gt;1,"ID wyjścia się powtarza",IF(B167="","Podaj ID nadrzędnej transakcji",IF(IF(IFERROR(OR(CODE(UPPER(LEFT(B167,1)))&lt;65,CODE(UPPER(LEFT(B167,1)))&gt;90),TRUE),TRUE,OR(NOT(ISTEXT(B167)),LEN(B167)&gt;64,LEN(B167)&lt;&gt;LEN(SUBSTITUTE(B167,"*","")),LEN(B167)&lt;&gt;LEN(SUBSTITUTE(B167,"?","")),LEN(B167)&lt;&gt;LEN(SUBSTITUTE(B167,"~","")),LEN(B167)&lt;&gt;LEN(SUBSTITUTE(B167,"=","")),LEN(B167)&lt;&gt;LEN(SUBSTITUTE(B167,"&lt;","")),LEN(B167)&lt;&gt;LEN(SUBSTITUTE(B167,"&gt;","")))),"ID: tekst zaczynający się od A–Z, do 64 znaków; bez *, ?, ~, =, &lt; i &gt;. Przykład: T-001.",IF(COUNTIFS('Trades'!$A$9:$A$208,B167)&lt;&gt;1,"ID musi pasować do jednego wiersza Trades",IF(NOT(ISNUMBER(C167)),"Podaj prawidłowy czas zamknięcia",IF(OR(C167&lt;1,C167&gt;2958465),"Podaj prawidłowy czas zamknięcia",IF(NOT(ISNUMBER(D167)),"Podaj dodatnią zamkniętą ilość",IF(OR(D167&lt;=0,D167&gt;1000000,ROUND(D167,8)&lt;&gt;D167),"Podaj dodatnią zamkniętą ilość",IF(NOT(ISNUMBER(INDEX('Trades'!$D$9:$D$208,MATCH(B167,'Trades'!$A$9:$A$208,0)))),"Podaj prawidłowy czas otwarcia",IF(C167&lt;INDEX('Trades'!$D$9:$D$208,MATCH(B167,'Trades'!$A$9:$A$208,0)),"Wyjście poprzedza otwarcie",IF(AND(E167&lt;&gt;"",OR(NOT(ISNUMBER(E167)),E167&lt;=0)),"Podaj dodatnią cenę lub pozostaw puste",IF(AND(F167&lt;&gt;"",NOT(ISNUMBER(F167))),"P&amp;L brutto musi być liczbą lub pozostać pusty",IF(AND(ISNUMBER(F167),OR(ABS(F167)&gt;1000000000,ROUND(F167,2)&lt;&gt;F167)),"Kwoty: do 2 miejsc po przecinku; wartość bezwzględna wpisu ≤ 1 000 000 000.",""))))))))))))))))</x:f>
      </x:c>
      <x:c r="I167" s="29" t="str">
        <x:f>IF(ISNUMBER(D167),ROUND(D167,8),"")</x:f>
      </x:c>
      <x:c r="J167" s="29" t="n">
        <x:f>IF(ISNUMBER(F167),1,0)</x:f>
        <x:v>0</x:v>
      </x:c>
      <x:c r="K167" s="29" t="n">
        <x:f>IF(COUNTA(A167:F167)=0,0,1)</x:f>
        <x:v>0</x:v>
      </x:c>
    </x:row>
    <x:row r="168" ht="36" customHeight="1">
      <x:c r="A168" s="34"/>
      <x:c r="B168" s="34"/>
      <x:c r="C168" s="35"/>
      <x:c r="D168" s="36"/>
      <x:c r="E168" s="36"/>
      <x:c r="F168" s="37"/>
      <x:c r="G168" s="38" t="n">
        <x:f>IF(K168=0,0,IF(H168="",1,-1))</x:f>
        <x:v>0</x:v>
      </x:c>
      <x:c r="H168" s="33" t="str">
        <x:f>IF(K168=0,"",IF(A168="","Podaj ID wyjścia",IF(IF(IFERROR(OR(CODE(UPPER(LEFT(A168,1)))&lt;65,CODE(UPPER(LEFT(A168,1)))&gt;90),TRUE),TRUE,OR(NOT(ISTEXT(A168)),LEN(A168)&gt;64,LEN(A168)&lt;&gt;LEN(SUBSTITUTE(A168,"*","")),LEN(A168)&lt;&gt;LEN(SUBSTITUTE(A168,"?","")),LEN(A168)&lt;&gt;LEN(SUBSTITUTE(A168,"~","")),LEN(A168)&lt;&gt;LEN(SUBSTITUTE(A168,"=","")),LEN(A168)&lt;&gt;LEN(SUBSTITUTE(A168,"&lt;","")),LEN(A168)&lt;&gt;LEN(SUBSTITUTE(A168,"&gt;","")))),"ID: tekst zaczynający się od A–Z, do 64 znaków; bez *, ?, ~, =, &lt; i &gt;. Przykład: T-001.",IF(COUNTIFS('Exits'!$A$9:$A$608,A168)&lt;&gt;1,"ID wyjścia się powtarza",IF(B168="","Podaj ID nadrzędnej transakcji",IF(IF(IFERROR(OR(CODE(UPPER(LEFT(B168,1)))&lt;65,CODE(UPPER(LEFT(B168,1)))&gt;90),TRUE),TRUE,OR(NOT(ISTEXT(B168)),LEN(B168)&gt;64,LEN(B168)&lt;&gt;LEN(SUBSTITUTE(B168,"*","")),LEN(B168)&lt;&gt;LEN(SUBSTITUTE(B168,"?","")),LEN(B168)&lt;&gt;LEN(SUBSTITUTE(B168,"~","")),LEN(B168)&lt;&gt;LEN(SUBSTITUTE(B168,"=","")),LEN(B168)&lt;&gt;LEN(SUBSTITUTE(B168,"&lt;","")),LEN(B168)&lt;&gt;LEN(SUBSTITUTE(B168,"&gt;","")))),"ID: tekst zaczynający się od A–Z, do 64 znaków; bez *, ?, ~, =, &lt; i &gt;. Przykład: T-001.",IF(COUNTIFS('Trades'!$A$9:$A$208,B168)&lt;&gt;1,"ID musi pasować do jednego wiersza Trades",IF(NOT(ISNUMBER(C168)),"Podaj prawidłowy czas zamknięcia",IF(OR(C168&lt;1,C168&gt;2958465),"Podaj prawidłowy czas zamknięcia",IF(NOT(ISNUMBER(D168)),"Podaj dodatnią zamkniętą ilość",IF(OR(D168&lt;=0,D168&gt;1000000,ROUND(D168,8)&lt;&gt;D168),"Podaj dodatnią zamkniętą ilość",IF(NOT(ISNUMBER(INDEX('Trades'!$D$9:$D$208,MATCH(B168,'Trades'!$A$9:$A$208,0)))),"Podaj prawidłowy czas otwarcia",IF(C168&lt;INDEX('Trades'!$D$9:$D$208,MATCH(B168,'Trades'!$A$9:$A$208,0)),"Wyjście poprzedza otwarcie",IF(AND(E168&lt;&gt;"",OR(NOT(ISNUMBER(E168)),E168&lt;=0)),"Podaj dodatnią cenę lub pozostaw puste",IF(AND(F168&lt;&gt;"",NOT(ISNUMBER(F168))),"P&amp;L brutto musi być liczbą lub pozostać pusty",IF(AND(ISNUMBER(F168),OR(ABS(F168)&gt;1000000000,ROUND(F168,2)&lt;&gt;F168)),"Kwoty: do 2 miejsc po przecinku; wartość bezwzględna wpisu ≤ 1 000 000 000.",""))))))))))))))))</x:f>
      </x:c>
      <x:c r="I168" s="29" t="str">
        <x:f>IF(ISNUMBER(D168),ROUND(D168,8),"")</x:f>
      </x:c>
      <x:c r="J168" s="29" t="n">
        <x:f>IF(ISNUMBER(F168),1,0)</x:f>
        <x:v>0</x:v>
      </x:c>
      <x:c r="K168" s="29" t="n">
        <x:f>IF(COUNTA(A168:F168)=0,0,1)</x:f>
        <x:v>0</x:v>
      </x:c>
    </x:row>
    <x:row r="169" ht="36" customHeight="1">
      <x:c r="A169" s="34"/>
      <x:c r="B169" s="34"/>
      <x:c r="C169" s="35"/>
      <x:c r="D169" s="36"/>
      <x:c r="E169" s="36"/>
      <x:c r="F169" s="37"/>
      <x:c r="G169" s="38" t="n">
        <x:f>IF(K169=0,0,IF(H169="",1,-1))</x:f>
        <x:v>0</x:v>
      </x:c>
      <x:c r="H169" s="33" t="str">
        <x:f>IF(K169=0,"",IF(A169="","Podaj ID wyjścia",IF(IF(IFERROR(OR(CODE(UPPER(LEFT(A169,1)))&lt;65,CODE(UPPER(LEFT(A169,1)))&gt;90),TRUE),TRUE,OR(NOT(ISTEXT(A169)),LEN(A169)&gt;64,LEN(A169)&lt;&gt;LEN(SUBSTITUTE(A169,"*","")),LEN(A169)&lt;&gt;LEN(SUBSTITUTE(A169,"?","")),LEN(A169)&lt;&gt;LEN(SUBSTITUTE(A169,"~","")),LEN(A169)&lt;&gt;LEN(SUBSTITUTE(A169,"=","")),LEN(A169)&lt;&gt;LEN(SUBSTITUTE(A169,"&lt;","")),LEN(A169)&lt;&gt;LEN(SUBSTITUTE(A169,"&gt;","")))),"ID: tekst zaczynający się od A–Z, do 64 znaków; bez *, ?, ~, =, &lt; i &gt;. Przykład: T-001.",IF(COUNTIFS('Exits'!$A$9:$A$608,A169)&lt;&gt;1,"ID wyjścia się powtarza",IF(B169="","Podaj ID nadrzędnej transakcji",IF(IF(IFERROR(OR(CODE(UPPER(LEFT(B169,1)))&lt;65,CODE(UPPER(LEFT(B169,1)))&gt;90),TRUE),TRUE,OR(NOT(ISTEXT(B169)),LEN(B169)&gt;64,LEN(B169)&lt;&gt;LEN(SUBSTITUTE(B169,"*","")),LEN(B169)&lt;&gt;LEN(SUBSTITUTE(B169,"?","")),LEN(B169)&lt;&gt;LEN(SUBSTITUTE(B169,"~","")),LEN(B169)&lt;&gt;LEN(SUBSTITUTE(B169,"=","")),LEN(B169)&lt;&gt;LEN(SUBSTITUTE(B169,"&lt;","")),LEN(B169)&lt;&gt;LEN(SUBSTITUTE(B169,"&gt;","")))),"ID: tekst zaczynający się od A–Z, do 64 znaków; bez *, ?, ~, =, &lt; i &gt;. Przykład: T-001.",IF(COUNTIFS('Trades'!$A$9:$A$208,B169)&lt;&gt;1,"ID musi pasować do jednego wiersza Trades",IF(NOT(ISNUMBER(C169)),"Podaj prawidłowy czas zamknięcia",IF(OR(C169&lt;1,C169&gt;2958465),"Podaj prawidłowy czas zamknięcia",IF(NOT(ISNUMBER(D169)),"Podaj dodatnią zamkniętą ilość",IF(OR(D169&lt;=0,D169&gt;1000000,ROUND(D169,8)&lt;&gt;D169),"Podaj dodatnią zamkniętą ilość",IF(NOT(ISNUMBER(INDEX('Trades'!$D$9:$D$208,MATCH(B169,'Trades'!$A$9:$A$208,0)))),"Podaj prawidłowy czas otwarcia",IF(C169&lt;INDEX('Trades'!$D$9:$D$208,MATCH(B169,'Trades'!$A$9:$A$208,0)),"Wyjście poprzedza otwarcie",IF(AND(E169&lt;&gt;"",OR(NOT(ISNUMBER(E169)),E169&lt;=0)),"Podaj dodatnią cenę lub pozostaw puste",IF(AND(F169&lt;&gt;"",NOT(ISNUMBER(F169))),"P&amp;L brutto musi być liczbą lub pozostać pusty",IF(AND(ISNUMBER(F169),OR(ABS(F169)&gt;1000000000,ROUND(F169,2)&lt;&gt;F169)),"Kwoty: do 2 miejsc po przecinku; wartość bezwzględna wpisu ≤ 1 000 000 000.",""))))))))))))))))</x:f>
      </x:c>
      <x:c r="I169" s="29" t="str">
        <x:f>IF(ISNUMBER(D169),ROUND(D169,8),"")</x:f>
      </x:c>
      <x:c r="J169" s="29" t="n">
        <x:f>IF(ISNUMBER(F169),1,0)</x:f>
        <x:v>0</x:v>
      </x:c>
      <x:c r="K169" s="29" t="n">
        <x:f>IF(COUNTA(A169:F169)=0,0,1)</x:f>
        <x:v>0</x:v>
      </x:c>
    </x:row>
    <x:row r="170" ht="36" customHeight="1">
      <x:c r="A170" s="34"/>
      <x:c r="B170" s="34"/>
      <x:c r="C170" s="35"/>
      <x:c r="D170" s="36"/>
      <x:c r="E170" s="36"/>
      <x:c r="F170" s="37"/>
      <x:c r="G170" s="38" t="n">
        <x:f>IF(K170=0,0,IF(H170="",1,-1))</x:f>
        <x:v>0</x:v>
      </x:c>
      <x:c r="H170" s="33" t="str">
        <x:f>IF(K170=0,"",IF(A170="","Podaj ID wyjścia",IF(IF(IFERROR(OR(CODE(UPPER(LEFT(A170,1)))&lt;65,CODE(UPPER(LEFT(A170,1)))&gt;90),TRUE),TRUE,OR(NOT(ISTEXT(A170)),LEN(A170)&gt;64,LEN(A170)&lt;&gt;LEN(SUBSTITUTE(A170,"*","")),LEN(A170)&lt;&gt;LEN(SUBSTITUTE(A170,"?","")),LEN(A170)&lt;&gt;LEN(SUBSTITUTE(A170,"~","")),LEN(A170)&lt;&gt;LEN(SUBSTITUTE(A170,"=","")),LEN(A170)&lt;&gt;LEN(SUBSTITUTE(A170,"&lt;","")),LEN(A170)&lt;&gt;LEN(SUBSTITUTE(A170,"&gt;","")))),"ID: tekst zaczynający się od A–Z, do 64 znaków; bez *, ?, ~, =, &lt; i &gt;. Przykład: T-001.",IF(COUNTIFS('Exits'!$A$9:$A$608,A170)&lt;&gt;1,"ID wyjścia się powtarza",IF(B170="","Podaj ID nadrzędnej transakcji",IF(IF(IFERROR(OR(CODE(UPPER(LEFT(B170,1)))&lt;65,CODE(UPPER(LEFT(B170,1)))&gt;90),TRUE),TRUE,OR(NOT(ISTEXT(B170)),LEN(B170)&gt;64,LEN(B170)&lt;&gt;LEN(SUBSTITUTE(B170,"*","")),LEN(B170)&lt;&gt;LEN(SUBSTITUTE(B170,"?","")),LEN(B170)&lt;&gt;LEN(SUBSTITUTE(B170,"~","")),LEN(B170)&lt;&gt;LEN(SUBSTITUTE(B170,"=","")),LEN(B170)&lt;&gt;LEN(SUBSTITUTE(B170,"&lt;","")),LEN(B170)&lt;&gt;LEN(SUBSTITUTE(B170,"&gt;","")))),"ID: tekst zaczynający się od A–Z, do 64 znaków; bez *, ?, ~, =, &lt; i &gt;. Przykład: T-001.",IF(COUNTIFS('Trades'!$A$9:$A$208,B170)&lt;&gt;1,"ID musi pasować do jednego wiersza Trades",IF(NOT(ISNUMBER(C170)),"Podaj prawidłowy czas zamknięcia",IF(OR(C170&lt;1,C170&gt;2958465),"Podaj prawidłowy czas zamknięcia",IF(NOT(ISNUMBER(D170)),"Podaj dodatnią zamkniętą ilość",IF(OR(D170&lt;=0,D170&gt;1000000,ROUND(D170,8)&lt;&gt;D170),"Podaj dodatnią zamkniętą ilość",IF(NOT(ISNUMBER(INDEX('Trades'!$D$9:$D$208,MATCH(B170,'Trades'!$A$9:$A$208,0)))),"Podaj prawidłowy czas otwarcia",IF(C170&lt;INDEX('Trades'!$D$9:$D$208,MATCH(B170,'Trades'!$A$9:$A$208,0)),"Wyjście poprzedza otwarcie",IF(AND(E170&lt;&gt;"",OR(NOT(ISNUMBER(E170)),E170&lt;=0)),"Podaj dodatnią cenę lub pozostaw puste",IF(AND(F170&lt;&gt;"",NOT(ISNUMBER(F170))),"P&amp;L brutto musi być liczbą lub pozostać pusty",IF(AND(ISNUMBER(F170),OR(ABS(F170)&gt;1000000000,ROUND(F170,2)&lt;&gt;F170)),"Kwoty: do 2 miejsc po przecinku; wartość bezwzględna wpisu ≤ 1 000 000 000.",""))))))))))))))))</x:f>
      </x:c>
      <x:c r="I170" s="29" t="str">
        <x:f>IF(ISNUMBER(D170),ROUND(D170,8),"")</x:f>
      </x:c>
      <x:c r="J170" s="29" t="n">
        <x:f>IF(ISNUMBER(F170),1,0)</x:f>
        <x:v>0</x:v>
      </x:c>
      <x:c r="K170" s="29" t="n">
        <x:f>IF(COUNTA(A170:F170)=0,0,1)</x:f>
        <x:v>0</x:v>
      </x:c>
    </x:row>
    <x:row r="171" ht="36" customHeight="1">
      <x:c r="A171" s="34"/>
      <x:c r="B171" s="34"/>
      <x:c r="C171" s="35"/>
      <x:c r="D171" s="36"/>
      <x:c r="E171" s="36"/>
      <x:c r="F171" s="37"/>
      <x:c r="G171" s="38" t="n">
        <x:f>IF(K171=0,0,IF(H171="",1,-1))</x:f>
        <x:v>0</x:v>
      </x:c>
      <x:c r="H171" s="33" t="str">
        <x:f>IF(K171=0,"",IF(A171="","Podaj ID wyjścia",IF(IF(IFERROR(OR(CODE(UPPER(LEFT(A171,1)))&lt;65,CODE(UPPER(LEFT(A171,1)))&gt;90),TRUE),TRUE,OR(NOT(ISTEXT(A171)),LEN(A171)&gt;64,LEN(A171)&lt;&gt;LEN(SUBSTITUTE(A171,"*","")),LEN(A171)&lt;&gt;LEN(SUBSTITUTE(A171,"?","")),LEN(A171)&lt;&gt;LEN(SUBSTITUTE(A171,"~","")),LEN(A171)&lt;&gt;LEN(SUBSTITUTE(A171,"=","")),LEN(A171)&lt;&gt;LEN(SUBSTITUTE(A171,"&lt;","")),LEN(A171)&lt;&gt;LEN(SUBSTITUTE(A171,"&gt;","")))),"ID: tekst zaczynający się od A–Z, do 64 znaków; bez *, ?, ~, =, &lt; i &gt;. Przykład: T-001.",IF(COUNTIFS('Exits'!$A$9:$A$608,A171)&lt;&gt;1,"ID wyjścia się powtarza",IF(B171="","Podaj ID nadrzędnej transakcji",IF(IF(IFERROR(OR(CODE(UPPER(LEFT(B171,1)))&lt;65,CODE(UPPER(LEFT(B171,1)))&gt;90),TRUE),TRUE,OR(NOT(ISTEXT(B171)),LEN(B171)&gt;64,LEN(B171)&lt;&gt;LEN(SUBSTITUTE(B171,"*","")),LEN(B171)&lt;&gt;LEN(SUBSTITUTE(B171,"?","")),LEN(B171)&lt;&gt;LEN(SUBSTITUTE(B171,"~","")),LEN(B171)&lt;&gt;LEN(SUBSTITUTE(B171,"=","")),LEN(B171)&lt;&gt;LEN(SUBSTITUTE(B171,"&lt;","")),LEN(B171)&lt;&gt;LEN(SUBSTITUTE(B171,"&gt;","")))),"ID: tekst zaczynający się od A–Z, do 64 znaków; bez *, ?, ~, =, &lt; i &gt;. Przykład: T-001.",IF(COUNTIFS('Trades'!$A$9:$A$208,B171)&lt;&gt;1,"ID musi pasować do jednego wiersza Trades",IF(NOT(ISNUMBER(C171)),"Podaj prawidłowy czas zamknięcia",IF(OR(C171&lt;1,C171&gt;2958465),"Podaj prawidłowy czas zamknięcia",IF(NOT(ISNUMBER(D171)),"Podaj dodatnią zamkniętą ilość",IF(OR(D171&lt;=0,D171&gt;1000000,ROUND(D171,8)&lt;&gt;D171),"Podaj dodatnią zamkniętą ilość",IF(NOT(ISNUMBER(INDEX('Trades'!$D$9:$D$208,MATCH(B171,'Trades'!$A$9:$A$208,0)))),"Podaj prawidłowy czas otwarcia",IF(C171&lt;INDEX('Trades'!$D$9:$D$208,MATCH(B171,'Trades'!$A$9:$A$208,0)),"Wyjście poprzedza otwarcie",IF(AND(E171&lt;&gt;"",OR(NOT(ISNUMBER(E171)),E171&lt;=0)),"Podaj dodatnią cenę lub pozostaw puste",IF(AND(F171&lt;&gt;"",NOT(ISNUMBER(F171))),"P&amp;L brutto musi być liczbą lub pozostać pusty",IF(AND(ISNUMBER(F171),OR(ABS(F171)&gt;1000000000,ROUND(F171,2)&lt;&gt;F171)),"Kwoty: do 2 miejsc po przecinku; wartość bezwzględna wpisu ≤ 1 000 000 000.",""))))))))))))))))</x:f>
      </x:c>
      <x:c r="I171" s="29" t="str">
        <x:f>IF(ISNUMBER(D171),ROUND(D171,8),"")</x:f>
      </x:c>
      <x:c r="J171" s="29" t="n">
        <x:f>IF(ISNUMBER(F171),1,0)</x:f>
        <x:v>0</x:v>
      </x:c>
      <x:c r="K171" s="29" t="n">
        <x:f>IF(COUNTA(A171:F171)=0,0,1)</x:f>
        <x:v>0</x:v>
      </x:c>
    </x:row>
    <x:row r="172" ht="36" customHeight="1">
      <x:c r="A172" s="34"/>
      <x:c r="B172" s="34"/>
      <x:c r="C172" s="35"/>
      <x:c r="D172" s="36"/>
      <x:c r="E172" s="36"/>
      <x:c r="F172" s="37"/>
      <x:c r="G172" s="38" t="n">
        <x:f>IF(K172=0,0,IF(H172="",1,-1))</x:f>
        <x:v>0</x:v>
      </x:c>
      <x:c r="H172" s="33" t="str">
        <x:f>IF(K172=0,"",IF(A172="","Podaj ID wyjścia",IF(IF(IFERROR(OR(CODE(UPPER(LEFT(A172,1)))&lt;65,CODE(UPPER(LEFT(A172,1)))&gt;90),TRUE),TRUE,OR(NOT(ISTEXT(A172)),LEN(A172)&gt;64,LEN(A172)&lt;&gt;LEN(SUBSTITUTE(A172,"*","")),LEN(A172)&lt;&gt;LEN(SUBSTITUTE(A172,"?","")),LEN(A172)&lt;&gt;LEN(SUBSTITUTE(A172,"~","")),LEN(A172)&lt;&gt;LEN(SUBSTITUTE(A172,"=","")),LEN(A172)&lt;&gt;LEN(SUBSTITUTE(A172,"&lt;","")),LEN(A172)&lt;&gt;LEN(SUBSTITUTE(A172,"&gt;","")))),"ID: tekst zaczynający się od A–Z, do 64 znaków; bez *, ?, ~, =, &lt; i &gt;. Przykład: T-001.",IF(COUNTIFS('Exits'!$A$9:$A$608,A172)&lt;&gt;1,"ID wyjścia się powtarza",IF(B172="","Podaj ID nadrzędnej transakcji",IF(IF(IFERROR(OR(CODE(UPPER(LEFT(B172,1)))&lt;65,CODE(UPPER(LEFT(B172,1)))&gt;90),TRUE),TRUE,OR(NOT(ISTEXT(B172)),LEN(B172)&gt;64,LEN(B172)&lt;&gt;LEN(SUBSTITUTE(B172,"*","")),LEN(B172)&lt;&gt;LEN(SUBSTITUTE(B172,"?","")),LEN(B172)&lt;&gt;LEN(SUBSTITUTE(B172,"~","")),LEN(B172)&lt;&gt;LEN(SUBSTITUTE(B172,"=","")),LEN(B172)&lt;&gt;LEN(SUBSTITUTE(B172,"&lt;","")),LEN(B172)&lt;&gt;LEN(SUBSTITUTE(B172,"&gt;","")))),"ID: tekst zaczynający się od A–Z, do 64 znaków; bez *, ?, ~, =, &lt; i &gt;. Przykład: T-001.",IF(COUNTIFS('Trades'!$A$9:$A$208,B172)&lt;&gt;1,"ID musi pasować do jednego wiersza Trades",IF(NOT(ISNUMBER(C172)),"Podaj prawidłowy czas zamknięcia",IF(OR(C172&lt;1,C172&gt;2958465),"Podaj prawidłowy czas zamknięcia",IF(NOT(ISNUMBER(D172)),"Podaj dodatnią zamkniętą ilość",IF(OR(D172&lt;=0,D172&gt;1000000,ROUND(D172,8)&lt;&gt;D172),"Podaj dodatnią zamkniętą ilość",IF(NOT(ISNUMBER(INDEX('Trades'!$D$9:$D$208,MATCH(B172,'Trades'!$A$9:$A$208,0)))),"Podaj prawidłowy czas otwarcia",IF(C172&lt;INDEX('Trades'!$D$9:$D$208,MATCH(B172,'Trades'!$A$9:$A$208,0)),"Wyjście poprzedza otwarcie",IF(AND(E172&lt;&gt;"",OR(NOT(ISNUMBER(E172)),E172&lt;=0)),"Podaj dodatnią cenę lub pozostaw puste",IF(AND(F172&lt;&gt;"",NOT(ISNUMBER(F172))),"P&amp;L brutto musi być liczbą lub pozostać pusty",IF(AND(ISNUMBER(F172),OR(ABS(F172)&gt;1000000000,ROUND(F172,2)&lt;&gt;F172)),"Kwoty: do 2 miejsc po przecinku; wartość bezwzględna wpisu ≤ 1 000 000 000.",""))))))))))))))))</x:f>
      </x:c>
      <x:c r="I172" s="29" t="str">
        <x:f>IF(ISNUMBER(D172),ROUND(D172,8),"")</x:f>
      </x:c>
      <x:c r="J172" s="29" t="n">
        <x:f>IF(ISNUMBER(F172),1,0)</x:f>
        <x:v>0</x:v>
      </x:c>
      <x:c r="K172" s="29" t="n">
        <x:f>IF(COUNTA(A172:F172)=0,0,1)</x:f>
        <x:v>0</x:v>
      </x:c>
    </x:row>
    <x:row r="173" ht="36" customHeight="1">
      <x:c r="A173" s="34"/>
      <x:c r="B173" s="34"/>
      <x:c r="C173" s="35"/>
      <x:c r="D173" s="36"/>
      <x:c r="E173" s="36"/>
      <x:c r="F173" s="37"/>
      <x:c r="G173" s="38" t="n">
        <x:f>IF(K173=0,0,IF(H173="",1,-1))</x:f>
        <x:v>0</x:v>
      </x:c>
      <x:c r="H173" s="33" t="str">
        <x:f>IF(K173=0,"",IF(A173="","Podaj ID wyjścia",IF(IF(IFERROR(OR(CODE(UPPER(LEFT(A173,1)))&lt;65,CODE(UPPER(LEFT(A173,1)))&gt;90),TRUE),TRUE,OR(NOT(ISTEXT(A173)),LEN(A173)&gt;64,LEN(A173)&lt;&gt;LEN(SUBSTITUTE(A173,"*","")),LEN(A173)&lt;&gt;LEN(SUBSTITUTE(A173,"?","")),LEN(A173)&lt;&gt;LEN(SUBSTITUTE(A173,"~","")),LEN(A173)&lt;&gt;LEN(SUBSTITUTE(A173,"=","")),LEN(A173)&lt;&gt;LEN(SUBSTITUTE(A173,"&lt;","")),LEN(A173)&lt;&gt;LEN(SUBSTITUTE(A173,"&gt;","")))),"ID: tekst zaczynający się od A–Z, do 64 znaków; bez *, ?, ~, =, &lt; i &gt;. Przykład: T-001.",IF(COUNTIFS('Exits'!$A$9:$A$608,A173)&lt;&gt;1,"ID wyjścia się powtarza",IF(B173="","Podaj ID nadrzędnej transakcji",IF(IF(IFERROR(OR(CODE(UPPER(LEFT(B173,1)))&lt;65,CODE(UPPER(LEFT(B173,1)))&gt;90),TRUE),TRUE,OR(NOT(ISTEXT(B173)),LEN(B173)&gt;64,LEN(B173)&lt;&gt;LEN(SUBSTITUTE(B173,"*","")),LEN(B173)&lt;&gt;LEN(SUBSTITUTE(B173,"?","")),LEN(B173)&lt;&gt;LEN(SUBSTITUTE(B173,"~","")),LEN(B173)&lt;&gt;LEN(SUBSTITUTE(B173,"=","")),LEN(B173)&lt;&gt;LEN(SUBSTITUTE(B173,"&lt;","")),LEN(B173)&lt;&gt;LEN(SUBSTITUTE(B173,"&gt;","")))),"ID: tekst zaczynający się od A–Z, do 64 znaków; bez *, ?, ~, =, &lt; i &gt;. Przykład: T-001.",IF(COUNTIFS('Trades'!$A$9:$A$208,B173)&lt;&gt;1,"ID musi pasować do jednego wiersza Trades",IF(NOT(ISNUMBER(C173)),"Podaj prawidłowy czas zamknięcia",IF(OR(C173&lt;1,C173&gt;2958465),"Podaj prawidłowy czas zamknięcia",IF(NOT(ISNUMBER(D173)),"Podaj dodatnią zamkniętą ilość",IF(OR(D173&lt;=0,D173&gt;1000000,ROUND(D173,8)&lt;&gt;D173),"Podaj dodatnią zamkniętą ilość",IF(NOT(ISNUMBER(INDEX('Trades'!$D$9:$D$208,MATCH(B173,'Trades'!$A$9:$A$208,0)))),"Podaj prawidłowy czas otwarcia",IF(C173&lt;INDEX('Trades'!$D$9:$D$208,MATCH(B173,'Trades'!$A$9:$A$208,0)),"Wyjście poprzedza otwarcie",IF(AND(E173&lt;&gt;"",OR(NOT(ISNUMBER(E173)),E173&lt;=0)),"Podaj dodatnią cenę lub pozostaw puste",IF(AND(F173&lt;&gt;"",NOT(ISNUMBER(F173))),"P&amp;L brutto musi być liczbą lub pozostać pusty",IF(AND(ISNUMBER(F173),OR(ABS(F173)&gt;1000000000,ROUND(F173,2)&lt;&gt;F173)),"Kwoty: do 2 miejsc po przecinku; wartość bezwzględna wpisu ≤ 1 000 000 000.",""))))))))))))))))</x:f>
      </x:c>
      <x:c r="I173" s="29" t="str">
        <x:f>IF(ISNUMBER(D173),ROUND(D173,8),"")</x:f>
      </x:c>
      <x:c r="J173" s="29" t="n">
        <x:f>IF(ISNUMBER(F173),1,0)</x:f>
        <x:v>0</x:v>
      </x:c>
      <x:c r="K173" s="29" t="n">
        <x:f>IF(COUNTA(A173:F173)=0,0,1)</x:f>
        <x:v>0</x:v>
      </x:c>
    </x:row>
    <x:row r="174" ht="36" customHeight="1">
      <x:c r="A174" s="34"/>
      <x:c r="B174" s="34"/>
      <x:c r="C174" s="35"/>
      <x:c r="D174" s="36"/>
      <x:c r="E174" s="36"/>
      <x:c r="F174" s="37"/>
      <x:c r="G174" s="38" t="n">
        <x:f>IF(K174=0,0,IF(H174="",1,-1))</x:f>
        <x:v>0</x:v>
      </x:c>
      <x:c r="H174" s="33" t="str">
        <x:f>IF(K174=0,"",IF(A174="","Podaj ID wyjścia",IF(IF(IFERROR(OR(CODE(UPPER(LEFT(A174,1)))&lt;65,CODE(UPPER(LEFT(A174,1)))&gt;90),TRUE),TRUE,OR(NOT(ISTEXT(A174)),LEN(A174)&gt;64,LEN(A174)&lt;&gt;LEN(SUBSTITUTE(A174,"*","")),LEN(A174)&lt;&gt;LEN(SUBSTITUTE(A174,"?","")),LEN(A174)&lt;&gt;LEN(SUBSTITUTE(A174,"~","")),LEN(A174)&lt;&gt;LEN(SUBSTITUTE(A174,"=","")),LEN(A174)&lt;&gt;LEN(SUBSTITUTE(A174,"&lt;","")),LEN(A174)&lt;&gt;LEN(SUBSTITUTE(A174,"&gt;","")))),"ID: tekst zaczynający się od A–Z, do 64 znaków; bez *, ?, ~, =, &lt; i &gt;. Przykład: T-001.",IF(COUNTIFS('Exits'!$A$9:$A$608,A174)&lt;&gt;1,"ID wyjścia się powtarza",IF(B174="","Podaj ID nadrzędnej transakcji",IF(IF(IFERROR(OR(CODE(UPPER(LEFT(B174,1)))&lt;65,CODE(UPPER(LEFT(B174,1)))&gt;90),TRUE),TRUE,OR(NOT(ISTEXT(B174)),LEN(B174)&gt;64,LEN(B174)&lt;&gt;LEN(SUBSTITUTE(B174,"*","")),LEN(B174)&lt;&gt;LEN(SUBSTITUTE(B174,"?","")),LEN(B174)&lt;&gt;LEN(SUBSTITUTE(B174,"~","")),LEN(B174)&lt;&gt;LEN(SUBSTITUTE(B174,"=","")),LEN(B174)&lt;&gt;LEN(SUBSTITUTE(B174,"&lt;","")),LEN(B174)&lt;&gt;LEN(SUBSTITUTE(B174,"&gt;","")))),"ID: tekst zaczynający się od A–Z, do 64 znaków; bez *, ?, ~, =, &lt; i &gt;. Przykład: T-001.",IF(COUNTIFS('Trades'!$A$9:$A$208,B174)&lt;&gt;1,"ID musi pasować do jednego wiersza Trades",IF(NOT(ISNUMBER(C174)),"Podaj prawidłowy czas zamknięcia",IF(OR(C174&lt;1,C174&gt;2958465),"Podaj prawidłowy czas zamknięcia",IF(NOT(ISNUMBER(D174)),"Podaj dodatnią zamkniętą ilość",IF(OR(D174&lt;=0,D174&gt;1000000,ROUND(D174,8)&lt;&gt;D174),"Podaj dodatnią zamkniętą ilość",IF(NOT(ISNUMBER(INDEX('Trades'!$D$9:$D$208,MATCH(B174,'Trades'!$A$9:$A$208,0)))),"Podaj prawidłowy czas otwarcia",IF(C174&lt;INDEX('Trades'!$D$9:$D$208,MATCH(B174,'Trades'!$A$9:$A$208,0)),"Wyjście poprzedza otwarcie",IF(AND(E174&lt;&gt;"",OR(NOT(ISNUMBER(E174)),E174&lt;=0)),"Podaj dodatnią cenę lub pozostaw puste",IF(AND(F174&lt;&gt;"",NOT(ISNUMBER(F174))),"P&amp;L brutto musi być liczbą lub pozostać pusty",IF(AND(ISNUMBER(F174),OR(ABS(F174)&gt;1000000000,ROUND(F174,2)&lt;&gt;F174)),"Kwoty: do 2 miejsc po przecinku; wartość bezwzględna wpisu ≤ 1 000 000 000.",""))))))))))))))))</x:f>
      </x:c>
      <x:c r="I174" s="29" t="str">
        <x:f>IF(ISNUMBER(D174),ROUND(D174,8),"")</x:f>
      </x:c>
      <x:c r="J174" s="29" t="n">
        <x:f>IF(ISNUMBER(F174),1,0)</x:f>
        <x:v>0</x:v>
      </x:c>
      <x:c r="K174" s="29" t="n">
        <x:f>IF(COUNTA(A174:F174)=0,0,1)</x:f>
        <x:v>0</x:v>
      </x:c>
    </x:row>
    <x:row r="175" ht="36" customHeight="1">
      <x:c r="A175" s="34"/>
      <x:c r="B175" s="34"/>
      <x:c r="C175" s="35"/>
      <x:c r="D175" s="36"/>
      <x:c r="E175" s="36"/>
      <x:c r="F175" s="37"/>
      <x:c r="G175" s="38" t="n">
        <x:f>IF(K175=0,0,IF(H175="",1,-1))</x:f>
        <x:v>0</x:v>
      </x:c>
      <x:c r="H175" s="33" t="str">
        <x:f>IF(K175=0,"",IF(A175="","Podaj ID wyjścia",IF(IF(IFERROR(OR(CODE(UPPER(LEFT(A175,1)))&lt;65,CODE(UPPER(LEFT(A175,1)))&gt;90),TRUE),TRUE,OR(NOT(ISTEXT(A175)),LEN(A175)&gt;64,LEN(A175)&lt;&gt;LEN(SUBSTITUTE(A175,"*","")),LEN(A175)&lt;&gt;LEN(SUBSTITUTE(A175,"?","")),LEN(A175)&lt;&gt;LEN(SUBSTITUTE(A175,"~","")),LEN(A175)&lt;&gt;LEN(SUBSTITUTE(A175,"=","")),LEN(A175)&lt;&gt;LEN(SUBSTITUTE(A175,"&lt;","")),LEN(A175)&lt;&gt;LEN(SUBSTITUTE(A175,"&gt;","")))),"ID: tekst zaczynający się od A–Z, do 64 znaków; bez *, ?, ~, =, &lt; i &gt;. Przykład: T-001.",IF(COUNTIFS('Exits'!$A$9:$A$608,A175)&lt;&gt;1,"ID wyjścia się powtarza",IF(B175="","Podaj ID nadrzędnej transakcji",IF(IF(IFERROR(OR(CODE(UPPER(LEFT(B175,1)))&lt;65,CODE(UPPER(LEFT(B175,1)))&gt;90),TRUE),TRUE,OR(NOT(ISTEXT(B175)),LEN(B175)&gt;64,LEN(B175)&lt;&gt;LEN(SUBSTITUTE(B175,"*","")),LEN(B175)&lt;&gt;LEN(SUBSTITUTE(B175,"?","")),LEN(B175)&lt;&gt;LEN(SUBSTITUTE(B175,"~","")),LEN(B175)&lt;&gt;LEN(SUBSTITUTE(B175,"=","")),LEN(B175)&lt;&gt;LEN(SUBSTITUTE(B175,"&lt;","")),LEN(B175)&lt;&gt;LEN(SUBSTITUTE(B175,"&gt;","")))),"ID: tekst zaczynający się od A–Z, do 64 znaków; bez *, ?, ~, =, &lt; i &gt;. Przykład: T-001.",IF(COUNTIFS('Trades'!$A$9:$A$208,B175)&lt;&gt;1,"ID musi pasować do jednego wiersza Trades",IF(NOT(ISNUMBER(C175)),"Podaj prawidłowy czas zamknięcia",IF(OR(C175&lt;1,C175&gt;2958465),"Podaj prawidłowy czas zamknięcia",IF(NOT(ISNUMBER(D175)),"Podaj dodatnią zamkniętą ilość",IF(OR(D175&lt;=0,D175&gt;1000000,ROUND(D175,8)&lt;&gt;D175),"Podaj dodatnią zamkniętą ilość",IF(NOT(ISNUMBER(INDEX('Trades'!$D$9:$D$208,MATCH(B175,'Trades'!$A$9:$A$208,0)))),"Podaj prawidłowy czas otwarcia",IF(C175&lt;INDEX('Trades'!$D$9:$D$208,MATCH(B175,'Trades'!$A$9:$A$208,0)),"Wyjście poprzedza otwarcie",IF(AND(E175&lt;&gt;"",OR(NOT(ISNUMBER(E175)),E175&lt;=0)),"Podaj dodatnią cenę lub pozostaw puste",IF(AND(F175&lt;&gt;"",NOT(ISNUMBER(F175))),"P&amp;L brutto musi być liczbą lub pozostać pusty",IF(AND(ISNUMBER(F175),OR(ABS(F175)&gt;1000000000,ROUND(F175,2)&lt;&gt;F175)),"Kwoty: do 2 miejsc po przecinku; wartość bezwzględna wpisu ≤ 1 000 000 000.",""))))))))))))))))</x:f>
      </x:c>
      <x:c r="I175" s="29" t="str">
        <x:f>IF(ISNUMBER(D175),ROUND(D175,8),"")</x:f>
      </x:c>
      <x:c r="J175" s="29" t="n">
        <x:f>IF(ISNUMBER(F175),1,0)</x:f>
        <x:v>0</x:v>
      </x:c>
      <x:c r="K175" s="29" t="n">
        <x:f>IF(COUNTA(A175:F175)=0,0,1)</x:f>
        <x:v>0</x:v>
      </x:c>
    </x:row>
    <x:row r="176" ht="36" customHeight="1">
      <x:c r="A176" s="34"/>
      <x:c r="B176" s="34"/>
      <x:c r="C176" s="35"/>
      <x:c r="D176" s="36"/>
      <x:c r="E176" s="36"/>
      <x:c r="F176" s="37"/>
      <x:c r="G176" s="38" t="n">
        <x:f>IF(K176=0,0,IF(H176="",1,-1))</x:f>
        <x:v>0</x:v>
      </x:c>
      <x:c r="H176" s="33" t="str">
        <x:f>IF(K176=0,"",IF(A176="","Podaj ID wyjścia",IF(IF(IFERROR(OR(CODE(UPPER(LEFT(A176,1)))&lt;65,CODE(UPPER(LEFT(A176,1)))&gt;90),TRUE),TRUE,OR(NOT(ISTEXT(A176)),LEN(A176)&gt;64,LEN(A176)&lt;&gt;LEN(SUBSTITUTE(A176,"*","")),LEN(A176)&lt;&gt;LEN(SUBSTITUTE(A176,"?","")),LEN(A176)&lt;&gt;LEN(SUBSTITUTE(A176,"~","")),LEN(A176)&lt;&gt;LEN(SUBSTITUTE(A176,"=","")),LEN(A176)&lt;&gt;LEN(SUBSTITUTE(A176,"&lt;","")),LEN(A176)&lt;&gt;LEN(SUBSTITUTE(A176,"&gt;","")))),"ID: tekst zaczynający się od A–Z, do 64 znaków; bez *, ?, ~, =, &lt; i &gt;. Przykład: T-001.",IF(COUNTIFS('Exits'!$A$9:$A$608,A176)&lt;&gt;1,"ID wyjścia się powtarza",IF(B176="","Podaj ID nadrzędnej transakcji",IF(IF(IFERROR(OR(CODE(UPPER(LEFT(B176,1)))&lt;65,CODE(UPPER(LEFT(B176,1)))&gt;90),TRUE),TRUE,OR(NOT(ISTEXT(B176)),LEN(B176)&gt;64,LEN(B176)&lt;&gt;LEN(SUBSTITUTE(B176,"*","")),LEN(B176)&lt;&gt;LEN(SUBSTITUTE(B176,"?","")),LEN(B176)&lt;&gt;LEN(SUBSTITUTE(B176,"~","")),LEN(B176)&lt;&gt;LEN(SUBSTITUTE(B176,"=","")),LEN(B176)&lt;&gt;LEN(SUBSTITUTE(B176,"&lt;","")),LEN(B176)&lt;&gt;LEN(SUBSTITUTE(B176,"&gt;","")))),"ID: tekst zaczynający się od A–Z, do 64 znaków; bez *, ?, ~, =, &lt; i &gt;. Przykład: T-001.",IF(COUNTIFS('Trades'!$A$9:$A$208,B176)&lt;&gt;1,"ID musi pasować do jednego wiersza Trades",IF(NOT(ISNUMBER(C176)),"Podaj prawidłowy czas zamknięcia",IF(OR(C176&lt;1,C176&gt;2958465),"Podaj prawidłowy czas zamknięcia",IF(NOT(ISNUMBER(D176)),"Podaj dodatnią zamkniętą ilość",IF(OR(D176&lt;=0,D176&gt;1000000,ROUND(D176,8)&lt;&gt;D176),"Podaj dodatnią zamkniętą ilość",IF(NOT(ISNUMBER(INDEX('Trades'!$D$9:$D$208,MATCH(B176,'Trades'!$A$9:$A$208,0)))),"Podaj prawidłowy czas otwarcia",IF(C176&lt;INDEX('Trades'!$D$9:$D$208,MATCH(B176,'Trades'!$A$9:$A$208,0)),"Wyjście poprzedza otwarcie",IF(AND(E176&lt;&gt;"",OR(NOT(ISNUMBER(E176)),E176&lt;=0)),"Podaj dodatnią cenę lub pozostaw puste",IF(AND(F176&lt;&gt;"",NOT(ISNUMBER(F176))),"P&amp;L brutto musi być liczbą lub pozostać pusty",IF(AND(ISNUMBER(F176),OR(ABS(F176)&gt;1000000000,ROUND(F176,2)&lt;&gt;F176)),"Kwoty: do 2 miejsc po przecinku; wartość bezwzględna wpisu ≤ 1 000 000 000.",""))))))))))))))))</x:f>
      </x:c>
      <x:c r="I176" s="29" t="str">
        <x:f>IF(ISNUMBER(D176),ROUND(D176,8),"")</x:f>
      </x:c>
      <x:c r="J176" s="29" t="n">
        <x:f>IF(ISNUMBER(F176),1,0)</x:f>
        <x:v>0</x:v>
      </x:c>
      <x:c r="K176" s="29" t="n">
        <x:f>IF(COUNTA(A176:F176)=0,0,1)</x:f>
        <x:v>0</x:v>
      </x:c>
    </x:row>
    <x:row r="177" ht="36" customHeight="1">
      <x:c r="A177" s="34"/>
      <x:c r="B177" s="34"/>
      <x:c r="C177" s="35"/>
      <x:c r="D177" s="36"/>
      <x:c r="E177" s="36"/>
      <x:c r="F177" s="37"/>
      <x:c r="G177" s="38" t="n">
        <x:f>IF(K177=0,0,IF(H177="",1,-1))</x:f>
        <x:v>0</x:v>
      </x:c>
      <x:c r="H177" s="33" t="str">
        <x:f>IF(K177=0,"",IF(A177="","Podaj ID wyjścia",IF(IF(IFERROR(OR(CODE(UPPER(LEFT(A177,1)))&lt;65,CODE(UPPER(LEFT(A177,1)))&gt;90),TRUE),TRUE,OR(NOT(ISTEXT(A177)),LEN(A177)&gt;64,LEN(A177)&lt;&gt;LEN(SUBSTITUTE(A177,"*","")),LEN(A177)&lt;&gt;LEN(SUBSTITUTE(A177,"?","")),LEN(A177)&lt;&gt;LEN(SUBSTITUTE(A177,"~","")),LEN(A177)&lt;&gt;LEN(SUBSTITUTE(A177,"=","")),LEN(A177)&lt;&gt;LEN(SUBSTITUTE(A177,"&lt;","")),LEN(A177)&lt;&gt;LEN(SUBSTITUTE(A177,"&gt;","")))),"ID: tekst zaczynający się od A–Z, do 64 znaków; bez *, ?, ~, =, &lt; i &gt;. Przykład: T-001.",IF(COUNTIFS('Exits'!$A$9:$A$608,A177)&lt;&gt;1,"ID wyjścia się powtarza",IF(B177="","Podaj ID nadrzędnej transakcji",IF(IF(IFERROR(OR(CODE(UPPER(LEFT(B177,1)))&lt;65,CODE(UPPER(LEFT(B177,1)))&gt;90),TRUE),TRUE,OR(NOT(ISTEXT(B177)),LEN(B177)&gt;64,LEN(B177)&lt;&gt;LEN(SUBSTITUTE(B177,"*","")),LEN(B177)&lt;&gt;LEN(SUBSTITUTE(B177,"?","")),LEN(B177)&lt;&gt;LEN(SUBSTITUTE(B177,"~","")),LEN(B177)&lt;&gt;LEN(SUBSTITUTE(B177,"=","")),LEN(B177)&lt;&gt;LEN(SUBSTITUTE(B177,"&lt;","")),LEN(B177)&lt;&gt;LEN(SUBSTITUTE(B177,"&gt;","")))),"ID: tekst zaczynający się od A–Z, do 64 znaków; bez *, ?, ~, =, &lt; i &gt;. Przykład: T-001.",IF(COUNTIFS('Trades'!$A$9:$A$208,B177)&lt;&gt;1,"ID musi pasować do jednego wiersza Trades",IF(NOT(ISNUMBER(C177)),"Podaj prawidłowy czas zamknięcia",IF(OR(C177&lt;1,C177&gt;2958465),"Podaj prawidłowy czas zamknięcia",IF(NOT(ISNUMBER(D177)),"Podaj dodatnią zamkniętą ilość",IF(OR(D177&lt;=0,D177&gt;1000000,ROUND(D177,8)&lt;&gt;D177),"Podaj dodatnią zamkniętą ilość",IF(NOT(ISNUMBER(INDEX('Trades'!$D$9:$D$208,MATCH(B177,'Trades'!$A$9:$A$208,0)))),"Podaj prawidłowy czas otwarcia",IF(C177&lt;INDEX('Trades'!$D$9:$D$208,MATCH(B177,'Trades'!$A$9:$A$208,0)),"Wyjście poprzedza otwarcie",IF(AND(E177&lt;&gt;"",OR(NOT(ISNUMBER(E177)),E177&lt;=0)),"Podaj dodatnią cenę lub pozostaw puste",IF(AND(F177&lt;&gt;"",NOT(ISNUMBER(F177))),"P&amp;L brutto musi być liczbą lub pozostać pusty",IF(AND(ISNUMBER(F177),OR(ABS(F177)&gt;1000000000,ROUND(F177,2)&lt;&gt;F177)),"Kwoty: do 2 miejsc po przecinku; wartość bezwzględna wpisu ≤ 1 000 000 000.",""))))))))))))))))</x:f>
      </x:c>
      <x:c r="I177" s="29" t="str">
        <x:f>IF(ISNUMBER(D177),ROUND(D177,8),"")</x:f>
      </x:c>
      <x:c r="J177" s="29" t="n">
        <x:f>IF(ISNUMBER(F177),1,0)</x:f>
        <x:v>0</x:v>
      </x:c>
      <x:c r="K177" s="29" t="n">
        <x:f>IF(COUNTA(A177:F177)=0,0,1)</x:f>
        <x:v>0</x:v>
      </x:c>
    </x:row>
    <x:row r="178" ht="36" customHeight="1">
      <x:c r="A178" s="34"/>
      <x:c r="B178" s="34"/>
      <x:c r="C178" s="35"/>
      <x:c r="D178" s="36"/>
      <x:c r="E178" s="36"/>
      <x:c r="F178" s="37"/>
      <x:c r="G178" s="38" t="n">
        <x:f>IF(K178=0,0,IF(H178="",1,-1))</x:f>
        <x:v>0</x:v>
      </x:c>
      <x:c r="H178" s="33" t="str">
        <x:f>IF(K178=0,"",IF(A178="","Podaj ID wyjścia",IF(IF(IFERROR(OR(CODE(UPPER(LEFT(A178,1)))&lt;65,CODE(UPPER(LEFT(A178,1)))&gt;90),TRUE),TRUE,OR(NOT(ISTEXT(A178)),LEN(A178)&gt;64,LEN(A178)&lt;&gt;LEN(SUBSTITUTE(A178,"*","")),LEN(A178)&lt;&gt;LEN(SUBSTITUTE(A178,"?","")),LEN(A178)&lt;&gt;LEN(SUBSTITUTE(A178,"~","")),LEN(A178)&lt;&gt;LEN(SUBSTITUTE(A178,"=","")),LEN(A178)&lt;&gt;LEN(SUBSTITUTE(A178,"&lt;","")),LEN(A178)&lt;&gt;LEN(SUBSTITUTE(A178,"&gt;","")))),"ID: tekst zaczynający się od A–Z, do 64 znaków; bez *, ?, ~, =, &lt; i &gt;. Przykład: T-001.",IF(COUNTIFS('Exits'!$A$9:$A$608,A178)&lt;&gt;1,"ID wyjścia się powtarza",IF(B178="","Podaj ID nadrzędnej transakcji",IF(IF(IFERROR(OR(CODE(UPPER(LEFT(B178,1)))&lt;65,CODE(UPPER(LEFT(B178,1)))&gt;90),TRUE),TRUE,OR(NOT(ISTEXT(B178)),LEN(B178)&gt;64,LEN(B178)&lt;&gt;LEN(SUBSTITUTE(B178,"*","")),LEN(B178)&lt;&gt;LEN(SUBSTITUTE(B178,"?","")),LEN(B178)&lt;&gt;LEN(SUBSTITUTE(B178,"~","")),LEN(B178)&lt;&gt;LEN(SUBSTITUTE(B178,"=","")),LEN(B178)&lt;&gt;LEN(SUBSTITUTE(B178,"&lt;","")),LEN(B178)&lt;&gt;LEN(SUBSTITUTE(B178,"&gt;","")))),"ID: tekst zaczynający się od A–Z, do 64 znaków; bez *, ?, ~, =, &lt; i &gt;. Przykład: T-001.",IF(COUNTIFS('Trades'!$A$9:$A$208,B178)&lt;&gt;1,"ID musi pasować do jednego wiersza Trades",IF(NOT(ISNUMBER(C178)),"Podaj prawidłowy czas zamknięcia",IF(OR(C178&lt;1,C178&gt;2958465),"Podaj prawidłowy czas zamknięcia",IF(NOT(ISNUMBER(D178)),"Podaj dodatnią zamkniętą ilość",IF(OR(D178&lt;=0,D178&gt;1000000,ROUND(D178,8)&lt;&gt;D178),"Podaj dodatnią zamkniętą ilość",IF(NOT(ISNUMBER(INDEX('Trades'!$D$9:$D$208,MATCH(B178,'Trades'!$A$9:$A$208,0)))),"Podaj prawidłowy czas otwarcia",IF(C178&lt;INDEX('Trades'!$D$9:$D$208,MATCH(B178,'Trades'!$A$9:$A$208,0)),"Wyjście poprzedza otwarcie",IF(AND(E178&lt;&gt;"",OR(NOT(ISNUMBER(E178)),E178&lt;=0)),"Podaj dodatnią cenę lub pozostaw puste",IF(AND(F178&lt;&gt;"",NOT(ISNUMBER(F178))),"P&amp;L brutto musi być liczbą lub pozostać pusty",IF(AND(ISNUMBER(F178),OR(ABS(F178)&gt;1000000000,ROUND(F178,2)&lt;&gt;F178)),"Kwoty: do 2 miejsc po przecinku; wartość bezwzględna wpisu ≤ 1 000 000 000.",""))))))))))))))))</x:f>
      </x:c>
      <x:c r="I178" s="29" t="str">
        <x:f>IF(ISNUMBER(D178),ROUND(D178,8),"")</x:f>
      </x:c>
      <x:c r="J178" s="29" t="n">
        <x:f>IF(ISNUMBER(F178),1,0)</x:f>
        <x:v>0</x:v>
      </x:c>
      <x:c r="K178" s="29" t="n">
        <x:f>IF(COUNTA(A178:F178)=0,0,1)</x:f>
        <x:v>0</x:v>
      </x:c>
    </x:row>
    <x:row r="179" ht="36" customHeight="1">
      <x:c r="A179" s="34"/>
      <x:c r="B179" s="34"/>
      <x:c r="C179" s="35"/>
      <x:c r="D179" s="36"/>
      <x:c r="E179" s="36"/>
      <x:c r="F179" s="37"/>
      <x:c r="G179" s="38" t="n">
        <x:f>IF(K179=0,0,IF(H179="",1,-1))</x:f>
        <x:v>0</x:v>
      </x:c>
      <x:c r="H179" s="33" t="str">
        <x:f>IF(K179=0,"",IF(A179="","Podaj ID wyjścia",IF(IF(IFERROR(OR(CODE(UPPER(LEFT(A179,1)))&lt;65,CODE(UPPER(LEFT(A179,1)))&gt;90),TRUE),TRUE,OR(NOT(ISTEXT(A179)),LEN(A179)&gt;64,LEN(A179)&lt;&gt;LEN(SUBSTITUTE(A179,"*","")),LEN(A179)&lt;&gt;LEN(SUBSTITUTE(A179,"?","")),LEN(A179)&lt;&gt;LEN(SUBSTITUTE(A179,"~","")),LEN(A179)&lt;&gt;LEN(SUBSTITUTE(A179,"=","")),LEN(A179)&lt;&gt;LEN(SUBSTITUTE(A179,"&lt;","")),LEN(A179)&lt;&gt;LEN(SUBSTITUTE(A179,"&gt;","")))),"ID: tekst zaczynający się od A–Z, do 64 znaków; bez *, ?, ~, =, &lt; i &gt;. Przykład: T-001.",IF(COUNTIFS('Exits'!$A$9:$A$608,A179)&lt;&gt;1,"ID wyjścia się powtarza",IF(B179="","Podaj ID nadrzędnej transakcji",IF(IF(IFERROR(OR(CODE(UPPER(LEFT(B179,1)))&lt;65,CODE(UPPER(LEFT(B179,1)))&gt;90),TRUE),TRUE,OR(NOT(ISTEXT(B179)),LEN(B179)&gt;64,LEN(B179)&lt;&gt;LEN(SUBSTITUTE(B179,"*","")),LEN(B179)&lt;&gt;LEN(SUBSTITUTE(B179,"?","")),LEN(B179)&lt;&gt;LEN(SUBSTITUTE(B179,"~","")),LEN(B179)&lt;&gt;LEN(SUBSTITUTE(B179,"=","")),LEN(B179)&lt;&gt;LEN(SUBSTITUTE(B179,"&lt;","")),LEN(B179)&lt;&gt;LEN(SUBSTITUTE(B179,"&gt;","")))),"ID: tekst zaczynający się od A–Z, do 64 znaków; bez *, ?, ~, =, &lt; i &gt;. Przykład: T-001.",IF(COUNTIFS('Trades'!$A$9:$A$208,B179)&lt;&gt;1,"ID musi pasować do jednego wiersza Trades",IF(NOT(ISNUMBER(C179)),"Podaj prawidłowy czas zamknięcia",IF(OR(C179&lt;1,C179&gt;2958465),"Podaj prawidłowy czas zamknięcia",IF(NOT(ISNUMBER(D179)),"Podaj dodatnią zamkniętą ilość",IF(OR(D179&lt;=0,D179&gt;1000000,ROUND(D179,8)&lt;&gt;D179),"Podaj dodatnią zamkniętą ilość",IF(NOT(ISNUMBER(INDEX('Trades'!$D$9:$D$208,MATCH(B179,'Trades'!$A$9:$A$208,0)))),"Podaj prawidłowy czas otwarcia",IF(C179&lt;INDEX('Trades'!$D$9:$D$208,MATCH(B179,'Trades'!$A$9:$A$208,0)),"Wyjście poprzedza otwarcie",IF(AND(E179&lt;&gt;"",OR(NOT(ISNUMBER(E179)),E179&lt;=0)),"Podaj dodatnią cenę lub pozostaw puste",IF(AND(F179&lt;&gt;"",NOT(ISNUMBER(F179))),"P&amp;L brutto musi być liczbą lub pozostać pusty",IF(AND(ISNUMBER(F179),OR(ABS(F179)&gt;1000000000,ROUND(F179,2)&lt;&gt;F179)),"Kwoty: do 2 miejsc po przecinku; wartość bezwzględna wpisu ≤ 1 000 000 000.",""))))))))))))))))</x:f>
      </x:c>
      <x:c r="I179" s="29" t="str">
        <x:f>IF(ISNUMBER(D179),ROUND(D179,8),"")</x:f>
      </x:c>
      <x:c r="J179" s="29" t="n">
        <x:f>IF(ISNUMBER(F179),1,0)</x:f>
        <x:v>0</x:v>
      </x:c>
      <x:c r="K179" s="29" t="n">
        <x:f>IF(COUNTA(A179:F179)=0,0,1)</x:f>
        <x:v>0</x:v>
      </x:c>
    </x:row>
    <x:row r="180" ht="36" customHeight="1">
      <x:c r="A180" s="34"/>
      <x:c r="B180" s="34"/>
      <x:c r="C180" s="35"/>
      <x:c r="D180" s="36"/>
      <x:c r="E180" s="36"/>
      <x:c r="F180" s="37"/>
      <x:c r="G180" s="38" t="n">
        <x:f>IF(K180=0,0,IF(H180="",1,-1))</x:f>
        <x:v>0</x:v>
      </x:c>
      <x:c r="H180" s="33" t="str">
        <x:f>IF(K180=0,"",IF(A180="","Podaj ID wyjścia",IF(IF(IFERROR(OR(CODE(UPPER(LEFT(A180,1)))&lt;65,CODE(UPPER(LEFT(A180,1)))&gt;90),TRUE),TRUE,OR(NOT(ISTEXT(A180)),LEN(A180)&gt;64,LEN(A180)&lt;&gt;LEN(SUBSTITUTE(A180,"*","")),LEN(A180)&lt;&gt;LEN(SUBSTITUTE(A180,"?","")),LEN(A180)&lt;&gt;LEN(SUBSTITUTE(A180,"~","")),LEN(A180)&lt;&gt;LEN(SUBSTITUTE(A180,"=","")),LEN(A180)&lt;&gt;LEN(SUBSTITUTE(A180,"&lt;","")),LEN(A180)&lt;&gt;LEN(SUBSTITUTE(A180,"&gt;","")))),"ID: tekst zaczynający się od A–Z, do 64 znaków; bez *, ?, ~, =, &lt; i &gt;. Przykład: T-001.",IF(COUNTIFS('Exits'!$A$9:$A$608,A180)&lt;&gt;1,"ID wyjścia się powtarza",IF(B180="","Podaj ID nadrzędnej transakcji",IF(IF(IFERROR(OR(CODE(UPPER(LEFT(B180,1)))&lt;65,CODE(UPPER(LEFT(B180,1)))&gt;90),TRUE),TRUE,OR(NOT(ISTEXT(B180)),LEN(B180)&gt;64,LEN(B180)&lt;&gt;LEN(SUBSTITUTE(B180,"*","")),LEN(B180)&lt;&gt;LEN(SUBSTITUTE(B180,"?","")),LEN(B180)&lt;&gt;LEN(SUBSTITUTE(B180,"~","")),LEN(B180)&lt;&gt;LEN(SUBSTITUTE(B180,"=","")),LEN(B180)&lt;&gt;LEN(SUBSTITUTE(B180,"&lt;","")),LEN(B180)&lt;&gt;LEN(SUBSTITUTE(B180,"&gt;","")))),"ID: tekst zaczynający się od A–Z, do 64 znaków; bez *, ?, ~, =, &lt; i &gt;. Przykład: T-001.",IF(COUNTIFS('Trades'!$A$9:$A$208,B180)&lt;&gt;1,"ID musi pasować do jednego wiersza Trades",IF(NOT(ISNUMBER(C180)),"Podaj prawidłowy czas zamknięcia",IF(OR(C180&lt;1,C180&gt;2958465),"Podaj prawidłowy czas zamknięcia",IF(NOT(ISNUMBER(D180)),"Podaj dodatnią zamkniętą ilość",IF(OR(D180&lt;=0,D180&gt;1000000,ROUND(D180,8)&lt;&gt;D180),"Podaj dodatnią zamkniętą ilość",IF(NOT(ISNUMBER(INDEX('Trades'!$D$9:$D$208,MATCH(B180,'Trades'!$A$9:$A$208,0)))),"Podaj prawidłowy czas otwarcia",IF(C180&lt;INDEX('Trades'!$D$9:$D$208,MATCH(B180,'Trades'!$A$9:$A$208,0)),"Wyjście poprzedza otwarcie",IF(AND(E180&lt;&gt;"",OR(NOT(ISNUMBER(E180)),E180&lt;=0)),"Podaj dodatnią cenę lub pozostaw puste",IF(AND(F180&lt;&gt;"",NOT(ISNUMBER(F180))),"P&amp;L brutto musi być liczbą lub pozostać pusty",IF(AND(ISNUMBER(F180),OR(ABS(F180)&gt;1000000000,ROUND(F180,2)&lt;&gt;F180)),"Kwoty: do 2 miejsc po przecinku; wartość bezwzględna wpisu ≤ 1 000 000 000.",""))))))))))))))))</x:f>
      </x:c>
      <x:c r="I180" s="29" t="str">
        <x:f>IF(ISNUMBER(D180),ROUND(D180,8),"")</x:f>
      </x:c>
      <x:c r="J180" s="29" t="n">
        <x:f>IF(ISNUMBER(F180),1,0)</x:f>
        <x:v>0</x:v>
      </x:c>
      <x:c r="K180" s="29" t="n">
        <x:f>IF(COUNTA(A180:F180)=0,0,1)</x:f>
        <x:v>0</x:v>
      </x:c>
    </x:row>
    <x:row r="181" ht="36" customHeight="1">
      <x:c r="A181" s="34"/>
      <x:c r="B181" s="34"/>
      <x:c r="C181" s="35"/>
      <x:c r="D181" s="36"/>
      <x:c r="E181" s="36"/>
      <x:c r="F181" s="37"/>
      <x:c r="G181" s="38" t="n">
        <x:f>IF(K181=0,0,IF(H181="",1,-1))</x:f>
        <x:v>0</x:v>
      </x:c>
      <x:c r="H181" s="33" t="str">
        <x:f>IF(K181=0,"",IF(A181="","Podaj ID wyjścia",IF(IF(IFERROR(OR(CODE(UPPER(LEFT(A181,1)))&lt;65,CODE(UPPER(LEFT(A181,1)))&gt;90),TRUE),TRUE,OR(NOT(ISTEXT(A181)),LEN(A181)&gt;64,LEN(A181)&lt;&gt;LEN(SUBSTITUTE(A181,"*","")),LEN(A181)&lt;&gt;LEN(SUBSTITUTE(A181,"?","")),LEN(A181)&lt;&gt;LEN(SUBSTITUTE(A181,"~","")),LEN(A181)&lt;&gt;LEN(SUBSTITUTE(A181,"=","")),LEN(A181)&lt;&gt;LEN(SUBSTITUTE(A181,"&lt;","")),LEN(A181)&lt;&gt;LEN(SUBSTITUTE(A181,"&gt;","")))),"ID: tekst zaczynający się od A–Z, do 64 znaków; bez *, ?, ~, =, &lt; i &gt;. Przykład: T-001.",IF(COUNTIFS('Exits'!$A$9:$A$608,A181)&lt;&gt;1,"ID wyjścia się powtarza",IF(B181="","Podaj ID nadrzędnej transakcji",IF(IF(IFERROR(OR(CODE(UPPER(LEFT(B181,1)))&lt;65,CODE(UPPER(LEFT(B181,1)))&gt;90),TRUE),TRUE,OR(NOT(ISTEXT(B181)),LEN(B181)&gt;64,LEN(B181)&lt;&gt;LEN(SUBSTITUTE(B181,"*","")),LEN(B181)&lt;&gt;LEN(SUBSTITUTE(B181,"?","")),LEN(B181)&lt;&gt;LEN(SUBSTITUTE(B181,"~","")),LEN(B181)&lt;&gt;LEN(SUBSTITUTE(B181,"=","")),LEN(B181)&lt;&gt;LEN(SUBSTITUTE(B181,"&lt;","")),LEN(B181)&lt;&gt;LEN(SUBSTITUTE(B181,"&gt;","")))),"ID: tekst zaczynający się od A–Z, do 64 znaków; bez *, ?, ~, =, &lt; i &gt;. Przykład: T-001.",IF(COUNTIFS('Trades'!$A$9:$A$208,B181)&lt;&gt;1,"ID musi pasować do jednego wiersza Trades",IF(NOT(ISNUMBER(C181)),"Podaj prawidłowy czas zamknięcia",IF(OR(C181&lt;1,C181&gt;2958465),"Podaj prawidłowy czas zamknięcia",IF(NOT(ISNUMBER(D181)),"Podaj dodatnią zamkniętą ilość",IF(OR(D181&lt;=0,D181&gt;1000000,ROUND(D181,8)&lt;&gt;D181),"Podaj dodatnią zamkniętą ilość",IF(NOT(ISNUMBER(INDEX('Trades'!$D$9:$D$208,MATCH(B181,'Trades'!$A$9:$A$208,0)))),"Podaj prawidłowy czas otwarcia",IF(C181&lt;INDEX('Trades'!$D$9:$D$208,MATCH(B181,'Trades'!$A$9:$A$208,0)),"Wyjście poprzedza otwarcie",IF(AND(E181&lt;&gt;"",OR(NOT(ISNUMBER(E181)),E181&lt;=0)),"Podaj dodatnią cenę lub pozostaw puste",IF(AND(F181&lt;&gt;"",NOT(ISNUMBER(F181))),"P&amp;L brutto musi być liczbą lub pozostać pusty",IF(AND(ISNUMBER(F181),OR(ABS(F181)&gt;1000000000,ROUND(F181,2)&lt;&gt;F181)),"Kwoty: do 2 miejsc po przecinku; wartość bezwzględna wpisu ≤ 1 000 000 000.",""))))))))))))))))</x:f>
      </x:c>
      <x:c r="I181" s="29" t="str">
        <x:f>IF(ISNUMBER(D181),ROUND(D181,8),"")</x:f>
      </x:c>
      <x:c r="J181" s="29" t="n">
        <x:f>IF(ISNUMBER(F181),1,0)</x:f>
        <x:v>0</x:v>
      </x:c>
      <x:c r="K181" s="29" t="n">
        <x:f>IF(COUNTA(A181:F181)=0,0,1)</x:f>
        <x:v>0</x:v>
      </x:c>
    </x:row>
    <x:row r="182" ht="36" customHeight="1">
      <x:c r="A182" s="34"/>
      <x:c r="B182" s="34"/>
      <x:c r="C182" s="35"/>
      <x:c r="D182" s="36"/>
      <x:c r="E182" s="36"/>
      <x:c r="F182" s="37"/>
      <x:c r="G182" s="38" t="n">
        <x:f>IF(K182=0,0,IF(H182="",1,-1))</x:f>
        <x:v>0</x:v>
      </x:c>
      <x:c r="H182" s="33" t="str">
        <x:f>IF(K182=0,"",IF(A182="","Podaj ID wyjścia",IF(IF(IFERROR(OR(CODE(UPPER(LEFT(A182,1)))&lt;65,CODE(UPPER(LEFT(A182,1)))&gt;90),TRUE),TRUE,OR(NOT(ISTEXT(A182)),LEN(A182)&gt;64,LEN(A182)&lt;&gt;LEN(SUBSTITUTE(A182,"*","")),LEN(A182)&lt;&gt;LEN(SUBSTITUTE(A182,"?","")),LEN(A182)&lt;&gt;LEN(SUBSTITUTE(A182,"~","")),LEN(A182)&lt;&gt;LEN(SUBSTITUTE(A182,"=","")),LEN(A182)&lt;&gt;LEN(SUBSTITUTE(A182,"&lt;","")),LEN(A182)&lt;&gt;LEN(SUBSTITUTE(A182,"&gt;","")))),"ID: tekst zaczynający się od A–Z, do 64 znaków; bez *, ?, ~, =, &lt; i &gt;. Przykład: T-001.",IF(COUNTIFS('Exits'!$A$9:$A$608,A182)&lt;&gt;1,"ID wyjścia się powtarza",IF(B182="","Podaj ID nadrzędnej transakcji",IF(IF(IFERROR(OR(CODE(UPPER(LEFT(B182,1)))&lt;65,CODE(UPPER(LEFT(B182,1)))&gt;90),TRUE),TRUE,OR(NOT(ISTEXT(B182)),LEN(B182)&gt;64,LEN(B182)&lt;&gt;LEN(SUBSTITUTE(B182,"*","")),LEN(B182)&lt;&gt;LEN(SUBSTITUTE(B182,"?","")),LEN(B182)&lt;&gt;LEN(SUBSTITUTE(B182,"~","")),LEN(B182)&lt;&gt;LEN(SUBSTITUTE(B182,"=","")),LEN(B182)&lt;&gt;LEN(SUBSTITUTE(B182,"&lt;","")),LEN(B182)&lt;&gt;LEN(SUBSTITUTE(B182,"&gt;","")))),"ID: tekst zaczynający się od A–Z, do 64 znaków; bez *, ?, ~, =, &lt; i &gt;. Przykład: T-001.",IF(COUNTIFS('Trades'!$A$9:$A$208,B182)&lt;&gt;1,"ID musi pasować do jednego wiersza Trades",IF(NOT(ISNUMBER(C182)),"Podaj prawidłowy czas zamknięcia",IF(OR(C182&lt;1,C182&gt;2958465),"Podaj prawidłowy czas zamknięcia",IF(NOT(ISNUMBER(D182)),"Podaj dodatnią zamkniętą ilość",IF(OR(D182&lt;=0,D182&gt;1000000,ROUND(D182,8)&lt;&gt;D182),"Podaj dodatnią zamkniętą ilość",IF(NOT(ISNUMBER(INDEX('Trades'!$D$9:$D$208,MATCH(B182,'Trades'!$A$9:$A$208,0)))),"Podaj prawidłowy czas otwarcia",IF(C182&lt;INDEX('Trades'!$D$9:$D$208,MATCH(B182,'Trades'!$A$9:$A$208,0)),"Wyjście poprzedza otwarcie",IF(AND(E182&lt;&gt;"",OR(NOT(ISNUMBER(E182)),E182&lt;=0)),"Podaj dodatnią cenę lub pozostaw puste",IF(AND(F182&lt;&gt;"",NOT(ISNUMBER(F182))),"P&amp;L brutto musi być liczbą lub pozostać pusty",IF(AND(ISNUMBER(F182),OR(ABS(F182)&gt;1000000000,ROUND(F182,2)&lt;&gt;F182)),"Kwoty: do 2 miejsc po przecinku; wartość bezwzględna wpisu ≤ 1 000 000 000.",""))))))))))))))))</x:f>
      </x:c>
      <x:c r="I182" s="29" t="str">
        <x:f>IF(ISNUMBER(D182),ROUND(D182,8),"")</x:f>
      </x:c>
      <x:c r="J182" s="29" t="n">
        <x:f>IF(ISNUMBER(F182),1,0)</x:f>
        <x:v>0</x:v>
      </x:c>
      <x:c r="K182" s="29" t="n">
        <x:f>IF(COUNTA(A182:F182)=0,0,1)</x:f>
        <x:v>0</x:v>
      </x:c>
    </x:row>
    <x:row r="183" ht="36" customHeight="1">
      <x:c r="A183" s="34"/>
      <x:c r="B183" s="34"/>
      <x:c r="C183" s="35"/>
      <x:c r="D183" s="36"/>
      <x:c r="E183" s="36"/>
      <x:c r="F183" s="37"/>
      <x:c r="G183" s="38" t="n">
        <x:f>IF(K183=0,0,IF(H183="",1,-1))</x:f>
        <x:v>0</x:v>
      </x:c>
      <x:c r="H183" s="33" t="str">
        <x:f>IF(K183=0,"",IF(A183="","Podaj ID wyjścia",IF(IF(IFERROR(OR(CODE(UPPER(LEFT(A183,1)))&lt;65,CODE(UPPER(LEFT(A183,1)))&gt;90),TRUE),TRUE,OR(NOT(ISTEXT(A183)),LEN(A183)&gt;64,LEN(A183)&lt;&gt;LEN(SUBSTITUTE(A183,"*","")),LEN(A183)&lt;&gt;LEN(SUBSTITUTE(A183,"?","")),LEN(A183)&lt;&gt;LEN(SUBSTITUTE(A183,"~","")),LEN(A183)&lt;&gt;LEN(SUBSTITUTE(A183,"=","")),LEN(A183)&lt;&gt;LEN(SUBSTITUTE(A183,"&lt;","")),LEN(A183)&lt;&gt;LEN(SUBSTITUTE(A183,"&gt;","")))),"ID: tekst zaczynający się od A–Z, do 64 znaków; bez *, ?, ~, =, &lt; i &gt;. Przykład: T-001.",IF(COUNTIFS('Exits'!$A$9:$A$608,A183)&lt;&gt;1,"ID wyjścia się powtarza",IF(B183="","Podaj ID nadrzędnej transakcji",IF(IF(IFERROR(OR(CODE(UPPER(LEFT(B183,1)))&lt;65,CODE(UPPER(LEFT(B183,1)))&gt;90),TRUE),TRUE,OR(NOT(ISTEXT(B183)),LEN(B183)&gt;64,LEN(B183)&lt;&gt;LEN(SUBSTITUTE(B183,"*","")),LEN(B183)&lt;&gt;LEN(SUBSTITUTE(B183,"?","")),LEN(B183)&lt;&gt;LEN(SUBSTITUTE(B183,"~","")),LEN(B183)&lt;&gt;LEN(SUBSTITUTE(B183,"=","")),LEN(B183)&lt;&gt;LEN(SUBSTITUTE(B183,"&lt;","")),LEN(B183)&lt;&gt;LEN(SUBSTITUTE(B183,"&gt;","")))),"ID: tekst zaczynający się od A–Z, do 64 znaków; bez *, ?, ~, =, &lt; i &gt;. Przykład: T-001.",IF(COUNTIFS('Trades'!$A$9:$A$208,B183)&lt;&gt;1,"ID musi pasować do jednego wiersza Trades",IF(NOT(ISNUMBER(C183)),"Podaj prawidłowy czas zamknięcia",IF(OR(C183&lt;1,C183&gt;2958465),"Podaj prawidłowy czas zamknięcia",IF(NOT(ISNUMBER(D183)),"Podaj dodatnią zamkniętą ilość",IF(OR(D183&lt;=0,D183&gt;1000000,ROUND(D183,8)&lt;&gt;D183),"Podaj dodatnią zamkniętą ilość",IF(NOT(ISNUMBER(INDEX('Trades'!$D$9:$D$208,MATCH(B183,'Trades'!$A$9:$A$208,0)))),"Podaj prawidłowy czas otwarcia",IF(C183&lt;INDEX('Trades'!$D$9:$D$208,MATCH(B183,'Trades'!$A$9:$A$208,0)),"Wyjście poprzedza otwarcie",IF(AND(E183&lt;&gt;"",OR(NOT(ISNUMBER(E183)),E183&lt;=0)),"Podaj dodatnią cenę lub pozostaw puste",IF(AND(F183&lt;&gt;"",NOT(ISNUMBER(F183))),"P&amp;L brutto musi być liczbą lub pozostać pusty",IF(AND(ISNUMBER(F183),OR(ABS(F183)&gt;1000000000,ROUND(F183,2)&lt;&gt;F183)),"Kwoty: do 2 miejsc po przecinku; wartość bezwzględna wpisu ≤ 1 000 000 000.",""))))))))))))))))</x:f>
      </x:c>
      <x:c r="I183" s="29" t="str">
        <x:f>IF(ISNUMBER(D183),ROUND(D183,8),"")</x:f>
      </x:c>
      <x:c r="J183" s="29" t="n">
        <x:f>IF(ISNUMBER(F183),1,0)</x:f>
        <x:v>0</x:v>
      </x:c>
      <x:c r="K183" s="29" t="n">
        <x:f>IF(COUNTA(A183:F183)=0,0,1)</x:f>
        <x:v>0</x:v>
      </x:c>
    </x:row>
    <x:row r="184" ht="36" customHeight="1">
      <x:c r="A184" s="34"/>
      <x:c r="B184" s="34"/>
      <x:c r="C184" s="35"/>
      <x:c r="D184" s="36"/>
      <x:c r="E184" s="36"/>
      <x:c r="F184" s="37"/>
      <x:c r="G184" s="38" t="n">
        <x:f>IF(K184=0,0,IF(H184="",1,-1))</x:f>
        <x:v>0</x:v>
      </x:c>
      <x:c r="H184" s="33" t="str">
        <x:f>IF(K184=0,"",IF(A184="","Podaj ID wyjścia",IF(IF(IFERROR(OR(CODE(UPPER(LEFT(A184,1)))&lt;65,CODE(UPPER(LEFT(A184,1)))&gt;90),TRUE),TRUE,OR(NOT(ISTEXT(A184)),LEN(A184)&gt;64,LEN(A184)&lt;&gt;LEN(SUBSTITUTE(A184,"*","")),LEN(A184)&lt;&gt;LEN(SUBSTITUTE(A184,"?","")),LEN(A184)&lt;&gt;LEN(SUBSTITUTE(A184,"~","")),LEN(A184)&lt;&gt;LEN(SUBSTITUTE(A184,"=","")),LEN(A184)&lt;&gt;LEN(SUBSTITUTE(A184,"&lt;","")),LEN(A184)&lt;&gt;LEN(SUBSTITUTE(A184,"&gt;","")))),"ID: tekst zaczynający się od A–Z, do 64 znaków; bez *, ?, ~, =, &lt; i &gt;. Przykład: T-001.",IF(COUNTIFS('Exits'!$A$9:$A$608,A184)&lt;&gt;1,"ID wyjścia się powtarza",IF(B184="","Podaj ID nadrzędnej transakcji",IF(IF(IFERROR(OR(CODE(UPPER(LEFT(B184,1)))&lt;65,CODE(UPPER(LEFT(B184,1)))&gt;90),TRUE),TRUE,OR(NOT(ISTEXT(B184)),LEN(B184)&gt;64,LEN(B184)&lt;&gt;LEN(SUBSTITUTE(B184,"*","")),LEN(B184)&lt;&gt;LEN(SUBSTITUTE(B184,"?","")),LEN(B184)&lt;&gt;LEN(SUBSTITUTE(B184,"~","")),LEN(B184)&lt;&gt;LEN(SUBSTITUTE(B184,"=","")),LEN(B184)&lt;&gt;LEN(SUBSTITUTE(B184,"&lt;","")),LEN(B184)&lt;&gt;LEN(SUBSTITUTE(B184,"&gt;","")))),"ID: tekst zaczynający się od A–Z, do 64 znaków; bez *, ?, ~, =, &lt; i &gt;. Przykład: T-001.",IF(COUNTIFS('Trades'!$A$9:$A$208,B184)&lt;&gt;1,"ID musi pasować do jednego wiersza Trades",IF(NOT(ISNUMBER(C184)),"Podaj prawidłowy czas zamknięcia",IF(OR(C184&lt;1,C184&gt;2958465),"Podaj prawidłowy czas zamknięcia",IF(NOT(ISNUMBER(D184)),"Podaj dodatnią zamkniętą ilość",IF(OR(D184&lt;=0,D184&gt;1000000,ROUND(D184,8)&lt;&gt;D184),"Podaj dodatnią zamkniętą ilość",IF(NOT(ISNUMBER(INDEX('Trades'!$D$9:$D$208,MATCH(B184,'Trades'!$A$9:$A$208,0)))),"Podaj prawidłowy czas otwarcia",IF(C184&lt;INDEX('Trades'!$D$9:$D$208,MATCH(B184,'Trades'!$A$9:$A$208,0)),"Wyjście poprzedza otwarcie",IF(AND(E184&lt;&gt;"",OR(NOT(ISNUMBER(E184)),E184&lt;=0)),"Podaj dodatnią cenę lub pozostaw puste",IF(AND(F184&lt;&gt;"",NOT(ISNUMBER(F184))),"P&amp;L brutto musi być liczbą lub pozostać pusty",IF(AND(ISNUMBER(F184),OR(ABS(F184)&gt;1000000000,ROUND(F184,2)&lt;&gt;F184)),"Kwoty: do 2 miejsc po przecinku; wartość bezwzględna wpisu ≤ 1 000 000 000.",""))))))))))))))))</x:f>
      </x:c>
      <x:c r="I184" s="29" t="str">
        <x:f>IF(ISNUMBER(D184),ROUND(D184,8),"")</x:f>
      </x:c>
      <x:c r="J184" s="29" t="n">
        <x:f>IF(ISNUMBER(F184),1,0)</x:f>
        <x:v>0</x:v>
      </x:c>
      <x:c r="K184" s="29" t="n">
        <x:f>IF(COUNTA(A184:F184)=0,0,1)</x:f>
        <x:v>0</x:v>
      </x:c>
    </x:row>
    <x:row r="185" ht="36" customHeight="1">
      <x:c r="A185" s="34"/>
      <x:c r="B185" s="34"/>
      <x:c r="C185" s="35"/>
      <x:c r="D185" s="36"/>
      <x:c r="E185" s="36"/>
      <x:c r="F185" s="37"/>
      <x:c r="G185" s="38" t="n">
        <x:f>IF(K185=0,0,IF(H185="",1,-1))</x:f>
        <x:v>0</x:v>
      </x:c>
      <x:c r="H185" s="33" t="str">
        <x:f>IF(K185=0,"",IF(A185="","Podaj ID wyjścia",IF(IF(IFERROR(OR(CODE(UPPER(LEFT(A185,1)))&lt;65,CODE(UPPER(LEFT(A185,1)))&gt;90),TRUE),TRUE,OR(NOT(ISTEXT(A185)),LEN(A185)&gt;64,LEN(A185)&lt;&gt;LEN(SUBSTITUTE(A185,"*","")),LEN(A185)&lt;&gt;LEN(SUBSTITUTE(A185,"?","")),LEN(A185)&lt;&gt;LEN(SUBSTITUTE(A185,"~","")),LEN(A185)&lt;&gt;LEN(SUBSTITUTE(A185,"=","")),LEN(A185)&lt;&gt;LEN(SUBSTITUTE(A185,"&lt;","")),LEN(A185)&lt;&gt;LEN(SUBSTITUTE(A185,"&gt;","")))),"ID: tekst zaczynający się od A–Z, do 64 znaków; bez *, ?, ~, =, &lt; i &gt;. Przykład: T-001.",IF(COUNTIFS('Exits'!$A$9:$A$608,A185)&lt;&gt;1,"ID wyjścia się powtarza",IF(B185="","Podaj ID nadrzędnej transakcji",IF(IF(IFERROR(OR(CODE(UPPER(LEFT(B185,1)))&lt;65,CODE(UPPER(LEFT(B185,1)))&gt;90),TRUE),TRUE,OR(NOT(ISTEXT(B185)),LEN(B185)&gt;64,LEN(B185)&lt;&gt;LEN(SUBSTITUTE(B185,"*","")),LEN(B185)&lt;&gt;LEN(SUBSTITUTE(B185,"?","")),LEN(B185)&lt;&gt;LEN(SUBSTITUTE(B185,"~","")),LEN(B185)&lt;&gt;LEN(SUBSTITUTE(B185,"=","")),LEN(B185)&lt;&gt;LEN(SUBSTITUTE(B185,"&lt;","")),LEN(B185)&lt;&gt;LEN(SUBSTITUTE(B185,"&gt;","")))),"ID: tekst zaczynający się od A–Z, do 64 znaków; bez *, ?, ~, =, &lt; i &gt;. Przykład: T-001.",IF(COUNTIFS('Trades'!$A$9:$A$208,B185)&lt;&gt;1,"ID musi pasować do jednego wiersza Trades",IF(NOT(ISNUMBER(C185)),"Podaj prawidłowy czas zamknięcia",IF(OR(C185&lt;1,C185&gt;2958465),"Podaj prawidłowy czas zamknięcia",IF(NOT(ISNUMBER(D185)),"Podaj dodatnią zamkniętą ilość",IF(OR(D185&lt;=0,D185&gt;1000000,ROUND(D185,8)&lt;&gt;D185),"Podaj dodatnią zamkniętą ilość",IF(NOT(ISNUMBER(INDEX('Trades'!$D$9:$D$208,MATCH(B185,'Trades'!$A$9:$A$208,0)))),"Podaj prawidłowy czas otwarcia",IF(C185&lt;INDEX('Trades'!$D$9:$D$208,MATCH(B185,'Trades'!$A$9:$A$208,0)),"Wyjście poprzedza otwarcie",IF(AND(E185&lt;&gt;"",OR(NOT(ISNUMBER(E185)),E185&lt;=0)),"Podaj dodatnią cenę lub pozostaw puste",IF(AND(F185&lt;&gt;"",NOT(ISNUMBER(F185))),"P&amp;L brutto musi być liczbą lub pozostać pusty",IF(AND(ISNUMBER(F185),OR(ABS(F185)&gt;1000000000,ROUND(F185,2)&lt;&gt;F185)),"Kwoty: do 2 miejsc po przecinku; wartość bezwzględna wpisu ≤ 1 000 000 000.",""))))))))))))))))</x:f>
      </x:c>
      <x:c r="I185" s="29" t="str">
        <x:f>IF(ISNUMBER(D185),ROUND(D185,8),"")</x:f>
      </x:c>
      <x:c r="J185" s="29" t="n">
        <x:f>IF(ISNUMBER(F185),1,0)</x:f>
        <x:v>0</x:v>
      </x:c>
      <x:c r="K185" s="29" t="n">
        <x:f>IF(COUNTA(A185:F185)=0,0,1)</x:f>
        <x:v>0</x:v>
      </x:c>
    </x:row>
    <x:row r="186" ht="36" customHeight="1">
      <x:c r="A186" s="34"/>
      <x:c r="B186" s="34"/>
      <x:c r="C186" s="35"/>
      <x:c r="D186" s="36"/>
      <x:c r="E186" s="36"/>
      <x:c r="F186" s="37"/>
      <x:c r="G186" s="38" t="n">
        <x:f>IF(K186=0,0,IF(H186="",1,-1))</x:f>
        <x:v>0</x:v>
      </x:c>
      <x:c r="H186" s="33" t="str">
        <x:f>IF(K186=0,"",IF(A186="","Podaj ID wyjścia",IF(IF(IFERROR(OR(CODE(UPPER(LEFT(A186,1)))&lt;65,CODE(UPPER(LEFT(A186,1)))&gt;90),TRUE),TRUE,OR(NOT(ISTEXT(A186)),LEN(A186)&gt;64,LEN(A186)&lt;&gt;LEN(SUBSTITUTE(A186,"*","")),LEN(A186)&lt;&gt;LEN(SUBSTITUTE(A186,"?","")),LEN(A186)&lt;&gt;LEN(SUBSTITUTE(A186,"~","")),LEN(A186)&lt;&gt;LEN(SUBSTITUTE(A186,"=","")),LEN(A186)&lt;&gt;LEN(SUBSTITUTE(A186,"&lt;","")),LEN(A186)&lt;&gt;LEN(SUBSTITUTE(A186,"&gt;","")))),"ID: tekst zaczynający się od A–Z, do 64 znaków; bez *, ?, ~, =, &lt; i &gt;. Przykład: T-001.",IF(COUNTIFS('Exits'!$A$9:$A$608,A186)&lt;&gt;1,"ID wyjścia się powtarza",IF(B186="","Podaj ID nadrzędnej transakcji",IF(IF(IFERROR(OR(CODE(UPPER(LEFT(B186,1)))&lt;65,CODE(UPPER(LEFT(B186,1)))&gt;90),TRUE),TRUE,OR(NOT(ISTEXT(B186)),LEN(B186)&gt;64,LEN(B186)&lt;&gt;LEN(SUBSTITUTE(B186,"*","")),LEN(B186)&lt;&gt;LEN(SUBSTITUTE(B186,"?","")),LEN(B186)&lt;&gt;LEN(SUBSTITUTE(B186,"~","")),LEN(B186)&lt;&gt;LEN(SUBSTITUTE(B186,"=","")),LEN(B186)&lt;&gt;LEN(SUBSTITUTE(B186,"&lt;","")),LEN(B186)&lt;&gt;LEN(SUBSTITUTE(B186,"&gt;","")))),"ID: tekst zaczynający się od A–Z, do 64 znaków; bez *, ?, ~, =, &lt; i &gt;. Przykład: T-001.",IF(COUNTIFS('Trades'!$A$9:$A$208,B186)&lt;&gt;1,"ID musi pasować do jednego wiersza Trades",IF(NOT(ISNUMBER(C186)),"Podaj prawidłowy czas zamknięcia",IF(OR(C186&lt;1,C186&gt;2958465),"Podaj prawidłowy czas zamknięcia",IF(NOT(ISNUMBER(D186)),"Podaj dodatnią zamkniętą ilość",IF(OR(D186&lt;=0,D186&gt;1000000,ROUND(D186,8)&lt;&gt;D186),"Podaj dodatnią zamkniętą ilość",IF(NOT(ISNUMBER(INDEX('Trades'!$D$9:$D$208,MATCH(B186,'Trades'!$A$9:$A$208,0)))),"Podaj prawidłowy czas otwarcia",IF(C186&lt;INDEX('Trades'!$D$9:$D$208,MATCH(B186,'Trades'!$A$9:$A$208,0)),"Wyjście poprzedza otwarcie",IF(AND(E186&lt;&gt;"",OR(NOT(ISNUMBER(E186)),E186&lt;=0)),"Podaj dodatnią cenę lub pozostaw puste",IF(AND(F186&lt;&gt;"",NOT(ISNUMBER(F186))),"P&amp;L brutto musi być liczbą lub pozostać pusty",IF(AND(ISNUMBER(F186),OR(ABS(F186)&gt;1000000000,ROUND(F186,2)&lt;&gt;F186)),"Kwoty: do 2 miejsc po przecinku; wartość bezwzględna wpisu ≤ 1 000 000 000.",""))))))))))))))))</x:f>
      </x:c>
      <x:c r="I186" s="29" t="str">
        <x:f>IF(ISNUMBER(D186),ROUND(D186,8),"")</x:f>
      </x:c>
      <x:c r="J186" s="29" t="n">
        <x:f>IF(ISNUMBER(F186),1,0)</x:f>
        <x:v>0</x:v>
      </x:c>
      <x:c r="K186" s="29" t="n">
        <x:f>IF(COUNTA(A186:F186)=0,0,1)</x:f>
        <x:v>0</x:v>
      </x:c>
    </x:row>
    <x:row r="187" ht="36" customHeight="1">
      <x:c r="A187" s="34"/>
      <x:c r="B187" s="34"/>
      <x:c r="C187" s="35"/>
      <x:c r="D187" s="36"/>
      <x:c r="E187" s="36"/>
      <x:c r="F187" s="37"/>
      <x:c r="G187" s="38" t="n">
        <x:f>IF(K187=0,0,IF(H187="",1,-1))</x:f>
        <x:v>0</x:v>
      </x:c>
      <x:c r="H187" s="33" t="str">
        <x:f>IF(K187=0,"",IF(A187="","Podaj ID wyjścia",IF(IF(IFERROR(OR(CODE(UPPER(LEFT(A187,1)))&lt;65,CODE(UPPER(LEFT(A187,1)))&gt;90),TRUE),TRUE,OR(NOT(ISTEXT(A187)),LEN(A187)&gt;64,LEN(A187)&lt;&gt;LEN(SUBSTITUTE(A187,"*","")),LEN(A187)&lt;&gt;LEN(SUBSTITUTE(A187,"?","")),LEN(A187)&lt;&gt;LEN(SUBSTITUTE(A187,"~","")),LEN(A187)&lt;&gt;LEN(SUBSTITUTE(A187,"=","")),LEN(A187)&lt;&gt;LEN(SUBSTITUTE(A187,"&lt;","")),LEN(A187)&lt;&gt;LEN(SUBSTITUTE(A187,"&gt;","")))),"ID: tekst zaczynający się od A–Z, do 64 znaków; bez *, ?, ~, =, &lt; i &gt;. Przykład: T-001.",IF(COUNTIFS('Exits'!$A$9:$A$608,A187)&lt;&gt;1,"ID wyjścia się powtarza",IF(B187="","Podaj ID nadrzędnej transakcji",IF(IF(IFERROR(OR(CODE(UPPER(LEFT(B187,1)))&lt;65,CODE(UPPER(LEFT(B187,1)))&gt;90),TRUE),TRUE,OR(NOT(ISTEXT(B187)),LEN(B187)&gt;64,LEN(B187)&lt;&gt;LEN(SUBSTITUTE(B187,"*","")),LEN(B187)&lt;&gt;LEN(SUBSTITUTE(B187,"?","")),LEN(B187)&lt;&gt;LEN(SUBSTITUTE(B187,"~","")),LEN(B187)&lt;&gt;LEN(SUBSTITUTE(B187,"=","")),LEN(B187)&lt;&gt;LEN(SUBSTITUTE(B187,"&lt;","")),LEN(B187)&lt;&gt;LEN(SUBSTITUTE(B187,"&gt;","")))),"ID: tekst zaczynający się od A–Z, do 64 znaków; bez *, ?, ~, =, &lt; i &gt;. Przykład: T-001.",IF(COUNTIFS('Trades'!$A$9:$A$208,B187)&lt;&gt;1,"ID musi pasować do jednego wiersza Trades",IF(NOT(ISNUMBER(C187)),"Podaj prawidłowy czas zamknięcia",IF(OR(C187&lt;1,C187&gt;2958465),"Podaj prawidłowy czas zamknięcia",IF(NOT(ISNUMBER(D187)),"Podaj dodatnią zamkniętą ilość",IF(OR(D187&lt;=0,D187&gt;1000000,ROUND(D187,8)&lt;&gt;D187),"Podaj dodatnią zamkniętą ilość",IF(NOT(ISNUMBER(INDEX('Trades'!$D$9:$D$208,MATCH(B187,'Trades'!$A$9:$A$208,0)))),"Podaj prawidłowy czas otwarcia",IF(C187&lt;INDEX('Trades'!$D$9:$D$208,MATCH(B187,'Trades'!$A$9:$A$208,0)),"Wyjście poprzedza otwarcie",IF(AND(E187&lt;&gt;"",OR(NOT(ISNUMBER(E187)),E187&lt;=0)),"Podaj dodatnią cenę lub pozostaw puste",IF(AND(F187&lt;&gt;"",NOT(ISNUMBER(F187))),"P&amp;L brutto musi być liczbą lub pozostać pusty",IF(AND(ISNUMBER(F187),OR(ABS(F187)&gt;1000000000,ROUND(F187,2)&lt;&gt;F187)),"Kwoty: do 2 miejsc po przecinku; wartość bezwzględna wpisu ≤ 1 000 000 000.",""))))))))))))))))</x:f>
      </x:c>
      <x:c r="I187" s="29" t="str">
        <x:f>IF(ISNUMBER(D187),ROUND(D187,8),"")</x:f>
      </x:c>
      <x:c r="J187" s="29" t="n">
        <x:f>IF(ISNUMBER(F187),1,0)</x:f>
        <x:v>0</x:v>
      </x:c>
      <x:c r="K187" s="29" t="n">
        <x:f>IF(COUNTA(A187:F187)=0,0,1)</x:f>
        <x:v>0</x:v>
      </x:c>
    </x:row>
    <x:row r="188" ht="36" customHeight="1">
      <x:c r="A188" s="34"/>
      <x:c r="B188" s="34"/>
      <x:c r="C188" s="35"/>
      <x:c r="D188" s="36"/>
      <x:c r="E188" s="36"/>
      <x:c r="F188" s="37"/>
      <x:c r="G188" s="38" t="n">
        <x:f>IF(K188=0,0,IF(H188="",1,-1))</x:f>
        <x:v>0</x:v>
      </x:c>
      <x:c r="H188" s="33" t="str">
        <x:f>IF(K188=0,"",IF(A188="","Podaj ID wyjścia",IF(IF(IFERROR(OR(CODE(UPPER(LEFT(A188,1)))&lt;65,CODE(UPPER(LEFT(A188,1)))&gt;90),TRUE),TRUE,OR(NOT(ISTEXT(A188)),LEN(A188)&gt;64,LEN(A188)&lt;&gt;LEN(SUBSTITUTE(A188,"*","")),LEN(A188)&lt;&gt;LEN(SUBSTITUTE(A188,"?","")),LEN(A188)&lt;&gt;LEN(SUBSTITUTE(A188,"~","")),LEN(A188)&lt;&gt;LEN(SUBSTITUTE(A188,"=","")),LEN(A188)&lt;&gt;LEN(SUBSTITUTE(A188,"&lt;","")),LEN(A188)&lt;&gt;LEN(SUBSTITUTE(A188,"&gt;","")))),"ID: tekst zaczynający się od A–Z, do 64 znaków; bez *, ?, ~, =, &lt; i &gt;. Przykład: T-001.",IF(COUNTIFS('Exits'!$A$9:$A$608,A188)&lt;&gt;1,"ID wyjścia się powtarza",IF(B188="","Podaj ID nadrzędnej transakcji",IF(IF(IFERROR(OR(CODE(UPPER(LEFT(B188,1)))&lt;65,CODE(UPPER(LEFT(B188,1)))&gt;90),TRUE),TRUE,OR(NOT(ISTEXT(B188)),LEN(B188)&gt;64,LEN(B188)&lt;&gt;LEN(SUBSTITUTE(B188,"*","")),LEN(B188)&lt;&gt;LEN(SUBSTITUTE(B188,"?","")),LEN(B188)&lt;&gt;LEN(SUBSTITUTE(B188,"~","")),LEN(B188)&lt;&gt;LEN(SUBSTITUTE(B188,"=","")),LEN(B188)&lt;&gt;LEN(SUBSTITUTE(B188,"&lt;","")),LEN(B188)&lt;&gt;LEN(SUBSTITUTE(B188,"&gt;","")))),"ID: tekst zaczynający się od A–Z, do 64 znaków; bez *, ?, ~, =, &lt; i &gt;. Przykład: T-001.",IF(COUNTIFS('Trades'!$A$9:$A$208,B188)&lt;&gt;1,"ID musi pasować do jednego wiersza Trades",IF(NOT(ISNUMBER(C188)),"Podaj prawidłowy czas zamknięcia",IF(OR(C188&lt;1,C188&gt;2958465),"Podaj prawidłowy czas zamknięcia",IF(NOT(ISNUMBER(D188)),"Podaj dodatnią zamkniętą ilość",IF(OR(D188&lt;=0,D188&gt;1000000,ROUND(D188,8)&lt;&gt;D188),"Podaj dodatnią zamkniętą ilość",IF(NOT(ISNUMBER(INDEX('Trades'!$D$9:$D$208,MATCH(B188,'Trades'!$A$9:$A$208,0)))),"Podaj prawidłowy czas otwarcia",IF(C188&lt;INDEX('Trades'!$D$9:$D$208,MATCH(B188,'Trades'!$A$9:$A$208,0)),"Wyjście poprzedza otwarcie",IF(AND(E188&lt;&gt;"",OR(NOT(ISNUMBER(E188)),E188&lt;=0)),"Podaj dodatnią cenę lub pozostaw puste",IF(AND(F188&lt;&gt;"",NOT(ISNUMBER(F188))),"P&amp;L brutto musi być liczbą lub pozostać pusty",IF(AND(ISNUMBER(F188),OR(ABS(F188)&gt;1000000000,ROUND(F188,2)&lt;&gt;F188)),"Kwoty: do 2 miejsc po przecinku; wartość bezwzględna wpisu ≤ 1 000 000 000.",""))))))))))))))))</x:f>
      </x:c>
      <x:c r="I188" s="29" t="str">
        <x:f>IF(ISNUMBER(D188),ROUND(D188,8),"")</x:f>
      </x:c>
      <x:c r="J188" s="29" t="n">
        <x:f>IF(ISNUMBER(F188),1,0)</x:f>
        <x:v>0</x:v>
      </x:c>
      <x:c r="K188" s="29" t="n">
        <x:f>IF(COUNTA(A188:F188)=0,0,1)</x:f>
        <x:v>0</x:v>
      </x:c>
    </x:row>
    <x:row r="189" ht="36" customHeight="1">
      <x:c r="A189" s="34"/>
      <x:c r="B189" s="34"/>
      <x:c r="C189" s="35"/>
      <x:c r="D189" s="36"/>
      <x:c r="E189" s="36"/>
      <x:c r="F189" s="37"/>
      <x:c r="G189" s="38" t="n">
        <x:f>IF(K189=0,0,IF(H189="",1,-1))</x:f>
        <x:v>0</x:v>
      </x:c>
      <x:c r="H189" s="33" t="str">
        <x:f>IF(K189=0,"",IF(A189="","Podaj ID wyjścia",IF(IF(IFERROR(OR(CODE(UPPER(LEFT(A189,1)))&lt;65,CODE(UPPER(LEFT(A189,1)))&gt;90),TRUE),TRUE,OR(NOT(ISTEXT(A189)),LEN(A189)&gt;64,LEN(A189)&lt;&gt;LEN(SUBSTITUTE(A189,"*","")),LEN(A189)&lt;&gt;LEN(SUBSTITUTE(A189,"?","")),LEN(A189)&lt;&gt;LEN(SUBSTITUTE(A189,"~","")),LEN(A189)&lt;&gt;LEN(SUBSTITUTE(A189,"=","")),LEN(A189)&lt;&gt;LEN(SUBSTITUTE(A189,"&lt;","")),LEN(A189)&lt;&gt;LEN(SUBSTITUTE(A189,"&gt;","")))),"ID: tekst zaczynający się od A–Z, do 64 znaków; bez *, ?, ~, =, &lt; i &gt;. Przykład: T-001.",IF(COUNTIFS('Exits'!$A$9:$A$608,A189)&lt;&gt;1,"ID wyjścia się powtarza",IF(B189="","Podaj ID nadrzędnej transakcji",IF(IF(IFERROR(OR(CODE(UPPER(LEFT(B189,1)))&lt;65,CODE(UPPER(LEFT(B189,1)))&gt;90),TRUE),TRUE,OR(NOT(ISTEXT(B189)),LEN(B189)&gt;64,LEN(B189)&lt;&gt;LEN(SUBSTITUTE(B189,"*","")),LEN(B189)&lt;&gt;LEN(SUBSTITUTE(B189,"?","")),LEN(B189)&lt;&gt;LEN(SUBSTITUTE(B189,"~","")),LEN(B189)&lt;&gt;LEN(SUBSTITUTE(B189,"=","")),LEN(B189)&lt;&gt;LEN(SUBSTITUTE(B189,"&lt;","")),LEN(B189)&lt;&gt;LEN(SUBSTITUTE(B189,"&gt;","")))),"ID: tekst zaczynający się od A–Z, do 64 znaków; bez *, ?, ~, =, &lt; i &gt;. Przykład: T-001.",IF(COUNTIFS('Trades'!$A$9:$A$208,B189)&lt;&gt;1,"ID musi pasować do jednego wiersza Trades",IF(NOT(ISNUMBER(C189)),"Podaj prawidłowy czas zamknięcia",IF(OR(C189&lt;1,C189&gt;2958465),"Podaj prawidłowy czas zamknięcia",IF(NOT(ISNUMBER(D189)),"Podaj dodatnią zamkniętą ilość",IF(OR(D189&lt;=0,D189&gt;1000000,ROUND(D189,8)&lt;&gt;D189),"Podaj dodatnią zamkniętą ilość",IF(NOT(ISNUMBER(INDEX('Trades'!$D$9:$D$208,MATCH(B189,'Trades'!$A$9:$A$208,0)))),"Podaj prawidłowy czas otwarcia",IF(C189&lt;INDEX('Trades'!$D$9:$D$208,MATCH(B189,'Trades'!$A$9:$A$208,0)),"Wyjście poprzedza otwarcie",IF(AND(E189&lt;&gt;"",OR(NOT(ISNUMBER(E189)),E189&lt;=0)),"Podaj dodatnią cenę lub pozostaw puste",IF(AND(F189&lt;&gt;"",NOT(ISNUMBER(F189))),"P&amp;L brutto musi być liczbą lub pozostać pusty",IF(AND(ISNUMBER(F189),OR(ABS(F189)&gt;1000000000,ROUND(F189,2)&lt;&gt;F189)),"Kwoty: do 2 miejsc po przecinku; wartość bezwzględna wpisu ≤ 1 000 000 000.",""))))))))))))))))</x:f>
      </x:c>
      <x:c r="I189" s="29" t="str">
        <x:f>IF(ISNUMBER(D189),ROUND(D189,8),"")</x:f>
      </x:c>
      <x:c r="J189" s="29" t="n">
        <x:f>IF(ISNUMBER(F189),1,0)</x:f>
        <x:v>0</x:v>
      </x:c>
      <x:c r="K189" s="29" t="n">
        <x:f>IF(COUNTA(A189:F189)=0,0,1)</x:f>
        <x:v>0</x:v>
      </x:c>
    </x:row>
    <x:row r="190" ht="36" customHeight="1">
      <x:c r="A190" s="34"/>
      <x:c r="B190" s="34"/>
      <x:c r="C190" s="35"/>
      <x:c r="D190" s="36"/>
      <x:c r="E190" s="36"/>
      <x:c r="F190" s="37"/>
      <x:c r="G190" s="38" t="n">
        <x:f>IF(K190=0,0,IF(H190="",1,-1))</x:f>
        <x:v>0</x:v>
      </x:c>
      <x:c r="H190" s="33" t="str">
        <x:f>IF(K190=0,"",IF(A190="","Podaj ID wyjścia",IF(IF(IFERROR(OR(CODE(UPPER(LEFT(A190,1)))&lt;65,CODE(UPPER(LEFT(A190,1)))&gt;90),TRUE),TRUE,OR(NOT(ISTEXT(A190)),LEN(A190)&gt;64,LEN(A190)&lt;&gt;LEN(SUBSTITUTE(A190,"*","")),LEN(A190)&lt;&gt;LEN(SUBSTITUTE(A190,"?","")),LEN(A190)&lt;&gt;LEN(SUBSTITUTE(A190,"~","")),LEN(A190)&lt;&gt;LEN(SUBSTITUTE(A190,"=","")),LEN(A190)&lt;&gt;LEN(SUBSTITUTE(A190,"&lt;","")),LEN(A190)&lt;&gt;LEN(SUBSTITUTE(A190,"&gt;","")))),"ID: tekst zaczynający się od A–Z, do 64 znaków; bez *, ?, ~, =, &lt; i &gt;. Przykład: T-001.",IF(COUNTIFS('Exits'!$A$9:$A$608,A190)&lt;&gt;1,"ID wyjścia się powtarza",IF(B190="","Podaj ID nadrzędnej transakcji",IF(IF(IFERROR(OR(CODE(UPPER(LEFT(B190,1)))&lt;65,CODE(UPPER(LEFT(B190,1)))&gt;90),TRUE),TRUE,OR(NOT(ISTEXT(B190)),LEN(B190)&gt;64,LEN(B190)&lt;&gt;LEN(SUBSTITUTE(B190,"*","")),LEN(B190)&lt;&gt;LEN(SUBSTITUTE(B190,"?","")),LEN(B190)&lt;&gt;LEN(SUBSTITUTE(B190,"~","")),LEN(B190)&lt;&gt;LEN(SUBSTITUTE(B190,"=","")),LEN(B190)&lt;&gt;LEN(SUBSTITUTE(B190,"&lt;","")),LEN(B190)&lt;&gt;LEN(SUBSTITUTE(B190,"&gt;","")))),"ID: tekst zaczynający się od A–Z, do 64 znaków; bez *, ?, ~, =, &lt; i &gt;. Przykład: T-001.",IF(COUNTIFS('Trades'!$A$9:$A$208,B190)&lt;&gt;1,"ID musi pasować do jednego wiersza Trades",IF(NOT(ISNUMBER(C190)),"Podaj prawidłowy czas zamknięcia",IF(OR(C190&lt;1,C190&gt;2958465),"Podaj prawidłowy czas zamknięcia",IF(NOT(ISNUMBER(D190)),"Podaj dodatnią zamkniętą ilość",IF(OR(D190&lt;=0,D190&gt;1000000,ROUND(D190,8)&lt;&gt;D190),"Podaj dodatnią zamkniętą ilość",IF(NOT(ISNUMBER(INDEX('Trades'!$D$9:$D$208,MATCH(B190,'Trades'!$A$9:$A$208,0)))),"Podaj prawidłowy czas otwarcia",IF(C190&lt;INDEX('Trades'!$D$9:$D$208,MATCH(B190,'Trades'!$A$9:$A$208,0)),"Wyjście poprzedza otwarcie",IF(AND(E190&lt;&gt;"",OR(NOT(ISNUMBER(E190)),E190&lt;=0)),"Podaj dodatnią cenę lub pozostaw puste",IF(AND(F190&lt;&gt;"",NOT(ISNUMBER(F190))),"P&amp;L brutto musi być liczbą lub pozostać pusty",IF(AND(ISNUMBER(F190),OR(ABS(F190)&gt;1000000000,ROUND(F190,2)&lt;&gt;F190)),"Kwoty: do 2 miejsc po przecinku; wartość bezwzględna wpisu ≤ 1 000 000 000.",""))))))))))))))))</x:f>
      </x:c>
      <x:c r="I190" s="29" t="str">
        <x:f>IF(ISNUMBER(D190),ROUND(D190,8),"")</x:f>
      </x:c>
      <x:c r="J190" s="29" t="n">
        <x:f>IF(ISNUMBER(F190),1,0)</x:f>
        <x:v>0</x:v>
      </x:c>
      <x:c r="K190" s="29" t="n">
        <x:f>IF(COUNTA(A190:F190)=0,0,1)</x:f>
        <x:v>0</x:v>
      </x:c>
    </x:row>
    <x:row r="191" ht="36" customHeight="1">
      <x:c r="A191" s="34"/>
      <x:c r="B191" s="34"/>
      <x:c r="C191" s="35"/>
      <x:c r="D191" s="36"/>
      <x:c r="E191" s="36"/>
      <x:c r="F191" s="37"/>
      <x:c r="G191" s="38" t="n">
        <x:f>IF(K191=0,0,IF(H191="",1,-1))</x:f>
        <x:v>0</x:v>
      </x:c>
      <x:c r="H191" s="33" t="str">
        <x:f>IF(K191=0,"",IF(A191="","Podaj ID wyjścia",IF(IF(IFERROR(OR(CODE(UPPER(LEFT(A191,1)))&lt;65,CODE(UPPER(LEFT(A191,1)))&gt;90),TRUE),TRUE,OR(NOT(ISTEXT(A191)),LEN(A191)&gt;64,LEN(A191)&lt;&gt;LEN(SUBSTITUTE(A191,"*","")),LEN(A191)&lt;&gt;LEN(SUBSTITUTE(A191,"?","")),LEN(A191)&lt;&gt;LEN(SUBSTITUTE(A191,"~","")),LEN(A191)&lt;&gt;LEN(SUBSTITUTE(A191,"=","")),LEN(A191)&lt;&gt;LEN(SUBSTITUTE(A191,"&lt;","")),LEN(A191)&lt;&gt;LEN(SUBSTITUTE(A191,"&gt;","")))),"ID: tekst zaczynający się od A–Z, do 64 znaków; bez *, ?, ~, =, &lt; i &gt;. Przykład: T-001.",IF(COUNTIFS('Exits'!$A$9:$A$608,A191)&lt;&gt;1,"ID wyjścia się powtarza",IF(B191="","Podaj ID nadrzędnej transakcji",IF(IF(IFERROR(OR(CODE(UPPER(LEFT(B191,1)))&lt;65,CODE(UPPER(LEFT(B191,1)))&gt;90),TRUE),TRUE,OR(NOT(ISTEXT(B191)),LEN(B191)&gt;64,LEN(B191)&lt;&gt;LEN(SUBSTITUTE(B191,"*","")),LEN(B191)&lt;&gt;LEN(SUBSTITUTE(B191,"?","")),LEN(B191)&lt;&gt;LEN(SUBSTITUTE(B191,"~","")),LEN(B191)&lt;&gt;LEN(SUBSTITUTE(B191,"=","")),LEN(B191)&lt;&gt;LEN(SUBSTITUTE(B191,"&lt;","")),LEN(B191)&lt;&gt;LEN(SUBSTITUTE(B191,"&gt;","")))),"ID: tekst zaczynający się od A–Z, do 64 znaków; bez *, ?, ~, =, &lt; i &gt;. Przykład: T-001.",IF(COUNTIFS('Trades'!$A$9:$A$208,B191)&lt;&gt;1,"ID musi pasować do jednego wiersza Trades",IF(NOT(ISNUMBER(C191)),"Podaj prawidłowy czas zamknięcia",IF(OR(C191&lt;1,C191&gt;2958465),"Podaj prawidłowy czas zamknięcia",IF(NOT(ISNUMBER(D191)),"Podaj dodatnią zamkniętą ilość",IF(OR(D191&lt;=0,D191&gt;1000000,ROUND(D191,8)&lt;&gt;D191),"Podaj dodatnią zamkniętą ilość",IF(NOT(ISNUMBER(INDEX('Trades'!$D$9:$D$208,MATCH(B191,'Trades'!$A$9:$A$208,0)))),"Podaj prawidłowy czas otwarcia",IF(C191&lt;INDEX('Trades'!$D$9:$D$208,MATCH(B191,'Trades'!$A$9:$A$208,0)),"Wyjście poprzedza otwarcie",IF(AND(E191&lt;&gt;"",OR(NOT(ISNUMBER(E191)),E191&lt;=0)),"Podaj dodatnią cenę lub pozostaw puste",IF(AND(F191&lt;&gt;"",NOT(ISNUMBER(F191))),"P&amp;L brutto musi być liczbą lub pozostać pusty",IF(AND(ISNUMBER(F191),OR(ABS(F191)&gt;1000000000,ROUND(F191,2)&lt;&gt;F191)),"Kwoty: do 2 miejsc po przecinku; wartość bezwzględna wpisu ≤ 1 000 000 000.",""))))))))))))))))</x:f>
      </x:c>
      <x:c r="I191" s="29" t="str">
        <x:f>IF(ISNUMBER(D191),ROUND(D191,8),"")</x:f>
      </x:c>
      <x:c r="J191" s="29" t="n">
        <x:f>IF(ISNUMBER(F191),1,0)</x:f>
        <x:v>0</x:v>
      </x:c>
      <x:c r="K191" s="29" t="n">
        <x:f>IF(COUNTA(A191:F191)=0,0,1)</x:f>
        <x:v>0</x:v>
      </x:c>
    </x:row>
    <x:row r="192" ht="36" customHeight="1">
      <x:c r="A192" s="34"/>
      <x:c r="B192" s="34"/>
      <x:c r="C192" s="35"/>
      <x:c r="D192" s="36"/>
      <x:c r="E192" s="36"/>
      <x:c r="F192" s="37"/>
      <x:c r="G192" s="38" t="n">
        <x:f>IF(K192=0,0,IF(H192="",1,-1))</x:f>
        <x:v>0</x:v>
      </x:c>
      <x:c r="H192" s="33" t="str">
        <x:f>IF(K192=0,"",IF(A192="","Podaj ID wyjścia",IF(IF(IFERROR(OR(CODE(UPPER(LEFT(A192,1)))&lt;65,CODE(UPPER(LEFT(A192,1)))&gt;90),TRUE),TRUE,OR(NOT(ISTEXT(A192)),LEN(A192)&gt;64,LEN(A192)&lt;&gt;LEN(SUBSTITUTE(A192,"*","")),LEN(A192)&lt;&gt;LEN(SUBSTITUTE(A192,"?","")),LEN(A192)&lt;&gt;LEN(SUBSTITUTE(A192,"~","")),LEN(A192)&lt;&gt;LEN(SUBSTITUTE(A192,"=","")),LEN(A192)&lt;&gt;LEN(SUBSTITUTE(A192,"&lt;","")),LEN(A192)&lt;&gt;LEN(SUBSTITUTE(A192,"&gt;","")))),"ID: tekst zaczynający się od A–Z, do 64 znaków; bez *, ?, ~, =, &lt; i &gt;. Przykład: T-001.",IF(COUNTIFS('Exits'!$A$9:$A$608,A192)&lt;&gt;1,"ID wyjścia się powtarza",IF(B192="","Podaj ID nadrzędnej transakcji",IF(IF(IFERROR(OR(CODE(UPPER(LEFT(B192,1)))&lt;65,CODE(UPPER(LEFT(B192,1)))&gt;90),TRUE),TRUE,OR(NOT(ISTEXT(B192)),LEN(B192)&gt;64,LEN(B192)&lt;&gt;LEN(SUBSTITUTE(B192,"*","")),LEN(B192)&lt;&gt;LEN(SUBSTITUTE(B192,"?","")),LEN(B192)&lt;&gt;LEN(SUBSTITUTE(B192,"~","")),LEN(B192)&lt;&gt;LEN(SUBSTITUTE(B192,"=","")),LEN(B192)&lt;&gt;LEN(SUBSTITUTE(B192,"&lt;","")),LEN(B192)&lt;&gt;LEN(SUBSTITUTE(B192,"&gt;","")))),"ID: tekst zaczynający się od A–Z, do 64 znaków; bez *, ?, ~, =, &lt; i &gt;. Przykład: T-001.",IF(COUNTIFS('Trades'!$A$9:$A$208,B192)&lt;&gt;1,"ID musi pasować do jednego wiersza Trades",IF(NOT(ISNUMBER(C192)),"Podaj prawidłowy czas zamknięcia",IF(OR(C192&lt;1,C192&gt;2958465),"Podaj prawidłowy czas zamknięcia",IF(NOT(ISNUMBER(D192)),"Podaj dodatnią zamkniętą ilość",IF(OR(D192&lt;=0,D192&gt;1000000,ROUND(D192,8)&lt;&gt;D192),"Podaj dodatnią zamkniętą ilość",IF(NOT(ISNUMBER(INDEX('Trades'!$D$9:$D$208,MATCH(B192,'Trades'!$A$9:$A$208,0)))),"Podaj prawidłowy czas otwarcia",IF(C192&lt;INDEX('Trades'!$D$9:$D$208,MATCH(B192,'Trades'!$A$9:$A$208,0)),"Wyjście poprzedza otwarcie",IF(AND(E192&lt;&gt;"",OR(NOT(ISNUMBER(E192)),E192&lt;=0)),"Podaj dodatnią cenę lub pozostaw puste",IF(AND(F192&lt;&gt;"",NOT(ISNUMBER(F192))),"P&amp;L brutto musi być liczbą lub pozostać pusty",IF(AND(ISNUMBER(F192),OR(ABS(F192)&gt;1000000000,ROUND(F192,2)&lt;&gt;F192)),"Kwoty: do 2 miejsc po przecinku; wartość bezwzględna wpisu ≤ 1 000 000 000.",""))))))))))))))))</x:f>
      </x:c>
      <x:c r="I192" s="29" t="str">
        <x:f>IF(ISNUMBER(D192),ROUND(D192,8),"")</x:f>
      </x:c>
      <x:c r="J192" s="29" t="n">
        <x:f>IF(ISNUMBER(F192),1,0)</x:f>
        <x:v>0</x:v>
      </x:c>
      <x:c r="K192" s="29" t="n">
        <x:f>IF(COUNTA(A192:F192)=0,0,1)</x:f>
        <x:v>0</x:v>
      </x:c>
    </x:row>
    <x:row r="193" ht="36" customHeight="1">
      <x:c r="A193" s="34"/>
      <x:c r="B193" s="34"/>
      <x:c r="C193" s="35"/>
      <x:c r="D193" s="36"/>
      <x:c r="E193" s="36"/>
      <x:c r="F193" s="37"/>
      <x:c r="G193" s="38" t="n">
        <x:f>IF(K193=0,0,IF(H193="",1,-1))</x:f>
        <x:v>0</x:v>
      </x:c>
      <x:c r="H193" s="33" t="str">
        <x:f>IF(K193=0,"",IF(A193="","Podaj ID wyjścia",IF(IF(IFERROR(OR(CODE(UPPER(LEFT(A193,1)))&lt;65,CODE(UPPER(LEFT(A193,1)))&gt;90),TRUE),TRUE,OR(NOT(ISTEXT(A193)),LEN(A193)&gt;64,LEN(A193)&lt;&gt;LEN(SUBSTITUTE(A193,"*","")),LEN(A193)&lt;&gt;LEN(SUBSTITUTE(A193,"?","")),LEN(A193)&lt;&gt;LEN(SUBSTITUTE(A193,"~","")),LEN(A193)&lt;&gt;LEN(SUBSTITUTE(A193,"=","")),LEN(A193)&lt;&gt;LEN(SUBSTITUTE(A193,"&lt;","")),LEN(A193)&lt;&gt;LEN(SUBSTITUTE(A193,"&gt;","")))),"ID: tekst zaczynający się od A–Z, do 64 znaków; bez *, ?, ~, =, &lt; i &gt;. Przykład: T-001.",IF(COUNTIFS('Exits'!$A$9:$A$608,A193)&lt;&gt;1,"ID wyjścia się powtarza",IF(B193="","Podaj ID nadrzędnej transakcji",IF(IF(IFERROR(OR(CODE(UPPER(LEFT(B193,1)))&lt;65,CODE(UPPER(LEFT(B193,1)))&gt;90),TRUE),TRUE,OR(NOT(ISTEXT(B193)),LEN(B193)&gt;64,LEN(B193)&lt;&gt;LEN(SUBSTITUTE(B193,"*","")),LEN(B193)&lt;&gt;LEN(SUBSTITUTE(B193,"?","")),LEN(B193)&lt;&gt;LEN(SUBSTITUTE(B193,"~","")),LEN(B193)&lt;&gt;LEN(SUBSTITUTE(B193,"=","")),LEN(B193)&lt;&gt;LEN(SUBSTITUTE(B193,"&lt;","")),LEN(B193)&lt;&gt;LEN(SUBSTITUTE(B193,"&gt;","")))),"ID: tekst zaczynający się od A–Z, do 64 znaków; bez *, ?, ~, =, &lt; i &gt;. Przykład: T-001.",IF(COUNTIFS('Trades'!$A$9:$A$208,B193)&lt;&gt;1,"ID musi pasować do jednego wiersza Trades",IF(NOT(ISNUMBER(C193)),"Podaj prawidłowy czas zamknięcia",IF(OR(C193&lt;1,C193&gt;2958465),"Podaj prawidłowy czas zamknięcia",IF(NOT(ISNUMBER(D193)),"Podaj dodatnią zamkniętą ilość",IF(OR(D193&lt;=0,D193&gt;1000000,ROUND(D193,8)&lt;&gt;D193),"Podaj dodatnią zamkniętą ilość",IF(NOT(ISNUMBER(INDEX('Trades'!$D$9:$D$208,MATCH(B193,'Trades'!$A$9:$A$208,0)))),"Podaj prawidłowy czas otwarcia",IF(C193&lt;INDEX('Trades'!$D$9:$D$208,MATCH(B193,'Trades'!$A$9:$A$208,0)),"Wyjście poprzedza otwarcie",IF(AND(E193&lt;&gt;"",OR(NOT(ISNUMBER(E193)),E193&lt;=0)),"Podaj dodatnią cenę lub pozostaw puste",IF(AND(F193&lt;&gt;"",NOT(ISNUMBER(F193))),"P&amp;L brutto musi być liczbą lub pozostać pusty",IF(AND(ISNUMBER(F193),OR(ABS(F193)&gt;1000000000,ROUND(F193,2)&lt;&gt;F193)),"Kwoty: do 2 miejsc po przecinku; wartość bezwzględna wpisu ≤ 1 000 000 000.",""))))))))))))))))</x:f>
      </x:c>
      <x:c r="I193" s="29" t="str">
        <x:f>IF(ISNUMBER(D193),ROUND(D193,8),"")</x:f>
      </x:c>
      <x:c r="J193" s="29" t="n">
        <x:f>IF(ISNUMBER(F193),1,0)</x:f>
        <x:v>0</x:v>
      </x:c>
      <x:c r="K193" s="29" t="n">
        <x:f>IF(COUNTA(A193:F193)=0,0,1)</x:f>
        <x:v>0</x:v>
      </x:c>
    </x:row>
    <x:row r="194" ht="36" customHeight="1">
      <x:c r="A194" s="34"/>
      <x:c r="B194" s="34"/>
      <x:c r="C194" s="35"/>
      <x:c r="D194" s="36"/>
      <x:c r="E194" s="36"/>
      <x:c r="F194" s="37"/>
      <x:c r="G194" s="38" t="n">
        <x:f>IF(K194=0,0,IF(H194="",1,-1))</x:f>
        <x:v>0</x:v>
      </x:c>
      <x:c r="H194" s="33" t="str">
        <x:f>IF(K194=0,"",IF(A194="","Podaj ID wyjścia",IF(IF(IFERROR(OR(CODE(UPPER(LEFT(A194,1)))&lt;65,CODE(UPPER(LEFT(A194,1)))&gt;90),TRUE),TRUE,OR(NOT(ISTEXT(A194)),LEN(A194)&gt;64,LEN(A194)&lt;&gt;LEN(SUBSTITUTE(A194,"*","")),LEN(A194)&lt;&gt;LEN(SUBSTITUTE(A194,"?","")),LEN(A194)&lt;&gt;LEN(SUBSTITUTE(A194,"~","")),LEN(A194)&lt;&gt;LEN(SUBSTITUTE(A194,"=","")),LEN(A194)&lt;&gt;LEN(SUBSTITUTE(A194,"&lt;","")),LEN(A194)&lt;&gt;LEN(SUBSTITUTE(A194,"&gt;","")))),"ID: tekst zaczynający się od A–Z, do 64 znaków; bez *, ?, ~, =, &lt; i &gt;. Przykład: T-001.",IF(COUNTIFS('Exits'!$A$9:$A$608,A194)&lt;&gt;1,"ID wyjścia się powtarza",IF(B194="","Podaj ID nadrzędnej transakcji",IF(IF(IFERROR(OR(CODE(UPPER(LEFT(B194,1)))&lt;65,CODE(UPPER(LEFT(B194,1)))&gt;90),TRUE),TRUE,OR(NOT(ISTEXT(B194)),LEN(B194)&gt;64,LEN(B194)&lt;&gt;LEN(SUBSTITUTE(B194,"*","")),LEN(B194)&lt;&gt;LEN(SUBSTITUTE(B194,"?","")),LEN(B194)&lt;&gt;LEN(SUBSTITUTE(B194,"~","")),LEN(B194)&lt;&gt;LEN(SUBSTITUTE(B194,"=","")),LEN(B194)&lt;&gt;LEN(SUBSTITUTE(B194,"&lt;","")),LEN(B194)&lt;&gt;LEN(SUBSTITUTE(B194,"&gt;","")))),"ID: tekst zaczynający się od A–Z, do 64 znaków; bez *, ?, ~, =, &lt; i &gt;. Przykład: T-001.",IF(COUNTIFS('Trades'!$A$9:$A$208,B194)&lt;&gt;1,"ID musi pasować do jednego wiersza Trades",IF(NOT(ISNUMBER(C194)),"Podaj prawidłowy czas zamknięcia",IF(OR(C194&lt;1,C194&gt;2958465),"Podaj prawidłowy czas zamknięcia",IF(NOT(ISNUMBER(D194)),"Podaj dodatnią zamkniętą ilość",IF(OR(D194&lt;=0,D194&gt;1000000,ROUND(D194,8)&lt;&gt;D194),"Podaj dodatnią zamkniętą ilość",IF(NOT(ISNUMBER(INDEX('Trades'!$D$9:$D$208,MATCH(B194,'Trades'!$A$9:$A$208,0)))),"Podaj prawidłowy czas otwarcia",IF(C194&lt;INDEX('Trades'!$D$9:$D$208,MATCH(B194,'Trades'!$A$9:$A$208,0)),"Wyjście poprzedza otwarcie",IF(AND(E194&lt;&gt;"",OR(NOT(ISNUMBER(E194)),E194&lt;=0)),"Podaj dodatnią cenę lub pozostaw puste",IF(AND(F194&lt;&gt;"",NOT(ISNUMBER(F194))),"P&amp;L brutto musi być liczbą lub pozostać pusty",IF(AND(ISNUMBER(F194),OR(ABS(F194)&gt;1000000000,ROUND(F194,2)&lt;&gt;F194)),"Kwoty: do 2 miejsc po przecinku; wartość bezwzględna wpisu ≤ 1 000 000 000.",""))))))))))))))))</x:f>
      </x:c>
      <x:c r="I194" s="29" t="str">
        <x:f>IF(ISNUMBER(D194),ROUND(D194,8),"")</x:f>
      </x:c>
      <x:c r="J194" s="29" t="n">
        <x:f>IF(ISNUMBER(F194),1,0)</x:f>
        <x:v>0</x:v>
      </x:c>
      <x:c r="K194" s="29" t="n">
        <x:f>IF(COUNTA(A194:F194)=0,0,1)</x:f>
        <x:v>0</x:v>
      </x:c>
    </x:row>
    <x:row r="195" ht="36" customHeight="1">
      <x:c r="A195" s="34"/>
      <x:c r="B195" s="34"/>
      <x:c r="C195" s="35"/>
      <x:c r="D195" s="36"/>
      <x:c r="E195" s="36"/>
      <x:c r="F195" s="37"/>
      <x:c r="G195" s="38" t="n">
        <x:f>IF(K195=0,0,IF(H195="",1,-1))</x:f>
        <x:v>0</x:v>
      </x:c>
      <x:c r="H195" s="33" t="str">
        <x:f>IF(K195=0,"",IF(A195="","Podaj ID wyjścia",IF(IF(IFERROR(OR(CODE(UPPER(LEFT(A195,1)))&lt;65,CODE(UPPER(LEFT(A195,1)))&gt;90),TRUE),TRUE,OR(NOT(ISTEXT(A195)),LEN(A195)&gt;64,LEN(A195)&lt;&gt;LEN(SUBSTITUTE(A195,"*","")),LEN(A195)&lt;&gt;LEN(SUBSTITUTE(A195,"?","")),LEN(A195)&lt;&gt;LEN(SUBSTITUTE(A195,"~","")),LEN(A195)&lt;&gt;LEN(SUBSTITUTE(A195,"=","")),LEN(A195)&lt;&gt;LEN(SUBSTITUTE(A195,"&lt;","")),LEN(A195)&lt;&gt;LEN(SUBSTITUTE(A195,"&gt;","")))),"ID: tekst zaczynający się od A–Z, do 64 znaków; bez *, ?, ~, =, &lt; i &gt;. Przykład: T-001.",IF(COUNTIFS('Exits'!$A$9:$A$608,A195)&lt;&gt;1,"ID wyjścia się powtarza",IF(B195="","Podaj ID nadrzędnej transakcji",IF(IF(IFERROR(OR(CODE(UPPER(LEFT(B195,1)))&lt;65,CODE(UPPER(LEFT(B195,1)))&gt;90),TRUE),TRUE,OR(NOT(ISTEXT(B195)),LEN(B195)&gt;64,LEN(B195)&lt;&gt;LEN(SUBSTITUTE(B195,"*","")),LEN(B195)&lt;&gt;LEN(SUBSTITUTE(B195,"?","")),LEN(B195)&lt;&gt;LEN(SUBSTITUTE(B195,"~","")),LEN(B195)&lt;&gt;LEN(SUBSTITUTE(B195,"=","")),LEN(B195)&lt;&gt;LEN(SUBSTITUTE(B195,"&lt;","")),LEN(B195)&lt;&gt;LEN(SUBSTITUTE(B195,"&gt;","")))),"ID: tekst zaczynający się od A–Z, do 64 znaków; bez *, ?, ~, =, &lt; i &gt;. Przykład: T-001.",IF(COUNTIFS('Trades'!$A$9:$A$208,B195)&lt;&gt;1,"ID musi pasować do jednego wiersza Trades",IF(NOT(ISNUMBER(C195)),"Podaj prawidłowy czas zamknięcia",IF(OR(C195&lt;1,C195&gt;2958465),"Podaj prawidłowy czas zamknięcia",IF(NOT(ISNUMBER(D195)),"Podaj dodatnią zamkniętą ilość",IF(OR(D195&lt;=0,D195&gt;1000000,ROUND(D195,8)&lt;&gt;D195),"Podaj dodatnią zamkniętą ilość",IF(NOT(ISNUMBER(INDEX('Trades'!$D$9:$D$208,MATCH(B195,'Trades'!$A$9:$A$208,0)))),"Podaj prawidłowy czas otwarcia",IF(C195&lt;INDEX('Trades'!$D$9:$D$208,MATCH(B195,'Trades'!$A$9:$A$208,0)),"Wyjście poprzedza otwarcie",IF(AND(E195&lt;&gt;"",OR(NOT(ISNUMBER(E195)),E195&lt;=0)),"Podaj dodatnią cenę lub pozostaw puste",IF(AND(F195&lt;&gt;"",NOT(ISNUMBER(F195))),"P&amp;L brutto musi być liczbą lub pozostać pusty",IF(AND(ISNUMBER(F195),OR(ABS(F195)&gt;1000000000,ROUND(F195,2)&lt;&gt;F195)),"Kwoty: do 2 miejsc po przecinku; wartość bezwzględna wpisu ≤ 1 000 000 000.",""))))))))))))))))</x:f>
      </x:c>
      <x:c r="I195" s="29" t="str">
        <x:f>IF(ISNUMBER(D195),ROUND(D195,8),"")</x:f>
      </x:c>
      <x:c r="J195" s="29" t="n">
        <x:f>IF(ISNUMBER(F195),1,0)</x:f>
        <x:v>0</x:v>
      </x:c>
      <x:c r="K195" s="29" t="n">
        <x:f>IF(COUNTA(A195:F195)=0,0,1)</x:f>
        <x:v>0</x:v>
      </x:c>
    </x:row>
    <x:row r="196" ht="36" customHeight="1">
      <x:c r="A196" s="34"/>
      <x:c r="B196" s="34"/>
      <x:c r="C196" s="35"/>
      <x:c r="D196" s="36"/>
      <x:c r="E196" s="36"/>
      <x:c r="F196" s="37"/>
      <x:c r="G196" s="38" t="n">
        <x:f>IF(K196=0,0,IF(H196="",1,-1))</x:f>
        <x:v>0</x:v>
      </x:c>
      <x:c r="H196" s="33" t="str">
        <x:f>IF(K196=0,"",IF(A196="","Podaj ID wyjścia",IF(IF(IFERROR(OR(CODE(UPPER(LEFT(A196,1)))&lt;65,CODE(UPPER(LEFT(A196,1)))&gt;90),TRUE),TRUE,OR(NOT(ISTEXT(A196)),LEN(A196)&gt;64,LEN(A196)&lt;&gt;LEN(SUBSTITUTE(A196,"*","")),LEN(A196)&lt;&gt;LEN(SUBSTITUTE(A196,"?","")),LEN(A196)&lt;&gt;LEN(SUBSTITUTE(A196,"~","")),LEN(A196)&lt;&gt;LEN(SUBSTITUTE(A196,"=","")),LEN(A196)&lt;&gt;LEN(SUBSTITUTE(A196,"&lt;","")),LEN(A196)&lt;&gt;LEN(SUBSTITUTE(A196,"&gt;","")))),"ID: tekst zaczynający się od A–Z, do 64 znaków; bez *, ?, ~, =, &lt; i &gt;. Przykład: T-001.",IF(COUNTIFS('Exits'!$A$9:$A$608,A196)&lt;&gt;1,"ID wyjścia się powtarza",IF(B196="","Podaj ID nadrzędnej transakcji",IF(IF(IFERROR(OR(CODE(UPPER(LEFT(B196,1)))&lt;65,CODE(UPPER(LEFT(B196,1)))&gt;90),TRUE),TRUE,OR(NOT(ISTEXT(B196)),LEN(B196)&gt;64,LEN(B196)&lt;&gt;LEN(SUBSTITUTE(B196,"*","")),LEN(B196)&lt;&gt;LEN(SUBSTITUTE(B196,"?","")),LEN(B196)&lt;&gt;LEN(SUBSTITUTE(B196,"~","")),LEN(B196)&lt;&gt;LEN(SUBSTITUTE(B196,"=","")),LEN(B196)&lt;&gt;LEN(SUBSTITUTE(B196,"&lt;","")),LEN(B196)&lt;&gt;LEN(SUBSTITUTE(B196,"&gt;","")))),"ID: tekst zaczynający się od A–Z, do 64 znaków; bez *, ?, ~, =, &lt; i &gt;. Przykład: T-001.",IF(COUNTIFS('Trades'!$A$9:$A$208,B196)&lt;&gt;1,"ID musi pasować do jednego wiersza Trades",IF(NOT(ISNUMBER(C196)),"Podaj prawidłowy czas zamknięcia",IF(OR(C196&lt;1,C196&gt;2958465),"Podaj prawidłowy czas zamknięcia",IF(NOT(ISNUMBER(D196)),"Podaj dodatnią zamkniętą ilość",IF(OR(D196&lt;=0,D196&gt;1000000,ROUND(D196,8)&lt;&gt;D196),"Podaj dodatnią zamkniętą ilość",IF(NOT(ISNUMBER(INDEX('Trades'!$D$9:$D$208,MATCH(B196,'Trades'!$A$9:$A$208,0)))),"Podaj prawidłowy czas otwarcia",IF(C196&lt;INDEX('Trades'!$D$9:$D$208,MATCH(B196,'Trades'!$A$9:$A$208,0)),"Wyjście poprzedza otwarcie",IF(AND(E196&lt;&gt;"",OR(NOT(ISNUMBER(E196)),E196&lt;=0)),"Podaj dodatnią cenę lub pozostaw puste",IF(AND(F196&lt;&gt;"",NOT(ISNUMBER(F196))),"P&amp;L brutto musi być liczbą lub pozostać pusty",IF(AND(ISNUMBER(F196),OR(ABS(F196)&gt;1000000000,ROUND(F196,2)&lt;&gt;F196)),"Kwoty: do 2 miejsc po przecinku; wartość bezwzględna wpisu ≤ 1 000 000 000.",""))))))))))))))))</x:f>
      </x:c>
      <x:c r="I196" s="29" t="str">
        <x:f>IF(ISNUMBER(D196),ROUND(D196,8),"")</x:f>
      </x:c>
      <x:c r="J196" s="29" t="n">
        <x:f>IF(ISNUMBER(F196),1,0)</x:f>
        <x:v>0</x:v>
      </x:c>
      <x:c r="K196" s="29" t="n">
        <x:f>IF(COUNTA(A196:F196)=0,0,1)</x:f>
        <x:v>0</x:v>
      </x:c>
    </x:row>
    <x:row r="197" ht="36" customHeight="1">
      <x:c r="A197" s="34"/>
      <x:c r="B197" s="34"/>
      <x:c r="C197" s="35"/>
      <x:c r="D197" s="36"/>
      <x:c r="E197" s="36"/>
      <x:c r="F197" s="37"/>
      <x:c r="G197" s="38" t="n">
        <x:f>IF(K197=0,0,IF(H197="",1,-1))</x:f>
        <x:v>0</x:v>
      </x:c>
      <x:c r="H197" s="33" t="str">
        <x:f>IF(K197=0,"",IF(A197="","Podaj ID wyjścia",IF(IF(IFERROR(OR(CODE(UPPER(LEFT(A197,1)))&lt;65,CODE(UPPER(LEFT(A197,1)))&gt;90),TRUE),TRUE,OR(NOT(ISTEXT(A197)),LEN(A197)&gt;64,LEN(A197)&lt;&gt;LEN(SUBSTITUTE(A197,"*","")),LEN(A197)&lt;&gt;LEN(SUBSTITUTE(A197,"?","")),LEN(A197)&lt;&gt;LEN(SUBSTITUTE(A197,"~","")),LEN(A197)&lt;&gt;LEN(SUBSTITUTE(A197,"=","")),LEN(A197)&lt;&gt;LEN(SUBSTITUTE(A197,"&lt;","")),LEN(A197)&lt;&gt;LEN(SUBSTITUTE(A197,"&gt;","")))),"ID: tekst zaczynający się od A–Z, do 64 znaków; bez *, ?, ~, =, &lt; i &gt;. Przykład: T-001.",IF(COUNTIFS('Exits'!$A$9:$A$608,A197)&lt;&gt;1,"ID wyjścia się powtarza",IF(B197="","Podaj ID nadrzędnej transakcji",IF(IF(IFERROR(OR(CODE(UPPER(LEFT(B197,1)))&lt;65,CODE(UPPER(LEFT(B197,1)))&gt;90),TRUE),TRUE,OR(NOT(ISTEXT(B197)),LEN(B197)&gt;64,LEN(B197)&lt;&gt;LEN(SUBSTITUTE(B197,"*","")),LEN(B197)&lt;&gt;LEN(SUBSTITUTE(B197,"?","")),LEN(B197)&lt;&gt;LEN(SUBSTITUTE(B197,"~","")),LEN(B197)&lt;&gt;LEN(SUBSTITUTE(B197,"=","")),LEN(B197)&lt;&gt;LEN(SUBSTITUTE(B197,"&lt;","")),LEN(B197)&lt;&gt;LEN(SUBSTITUTE(B197,"&gt;","")))),"ID: tekst zaczynający się od A–Z, do 64 znaków; bez *, ?, ~, =, &lt; i &gt;. Przykład: T-001.",IF(COUNTIFS('Trades'!$A$9:$A$208,B197)&lt;&gt;1,"ID musi pasować do jednego wiersza Trades",IF(NOT(ISNUMBER(C197)),"Podaj prawidłowy czas zamknięcia",IF(OR(C197&lt;1,C197&gt;2958465),"Podaj prawidłowy czas zamknięcia",IF(NOT(ISNUMBER(D197)),"Podaj dodatnią zamkniętą ilość",IF(OR(D197&lt;=0,D197&gt;1000000,ROUND(D197,8)&lt;&gt;D197),"Podaj dodatnią zamkniętą ilość",IF(NOT(ISNUMBER(INDEX('Trades'!$D$9:$D$208,MATCH(B197,'Trades'!$A$9:$A$208,0)))),"Podaj prawidłowy czas otwarcia",IF(C197&lt;INDEX('Trades'!$D$9:$D$208,MATCH(B197,'Trades'!$A$9:$A$208,0)),"Wyjście poprzedza otwarcie",IF(AND(E197&lt;&gt;"",OR(NOT(ISNUMBER(E197)),E197&lt;=0)),"Podaj dodatnią cenę lub pozostaw puste",IF(AND(F197&lt;&gt;"",NOT(ISNUMBER(F197))),"P&amp;L brutto musi być liczbą lub pozostać pusty",IF(AND(ISNUMBER(F197),OR(ABS(F197)&gt;1000000000,ROUND(F197,2)&lt;&gt;F197)),"Kwoty: do 2 miejsc po przecinku; wartość bezwzględna wpisu ≤ 1 000 000 000.",""))))))))))))))))</x:f>
      </x:c>
      <x:c r="I197" s="29" t="str">
        <x:f>IF(ISNUMBER(D197),ROUND(D197,8),"")</x:f>
      </x:c>
      <x:c r="J197" s="29" t="n">
        <x:f>IF(ISNUMBER(F197),1,0)</x:f>
        <x:v>0</x:v>
      </x:c>
      <x:c r="K197" s="29" t="n">
        <x:f>IF(COUNTA(A197:F197)=0,0,1)</x:f>
        <x:v>0</x:v>
      </x:c>
    </x:row>
    <x:row r="198" ht="36" customHeight="1">
      <x:c r="A198" s="34"/>
      <x:c r="B198" s="34"/>
      <x:c r="C198" s="35"/>
      <x:c r="D198" s="36"/>
      <x:c r="E198" s="36"/>
      <x:c r="F198" s="37"/>
      <x:c r="G198" s="38" t="n">
        <x:f>IF(K198=0,0,IF(H198="",1,-1))</x:f>
        <x:v>0</x:v>
      </x:c>
      <x:c r="H198" s="33" t="str">
        <x:f>IF(K198=0,"",IF(A198="","Podaj ID wyjścia",IF(IF(IFERROR(OR(CODE(UPPER(LEFT(A198,1)))&lt;65,CODE(UPPER(LEFT(A198,1)))&gt;90),TRUE),TRUE,OR(NOT(ISTEXT(A198)),LEN(A198)&gt;64,LEN(A198)&lt;&gt;LEN(SUBSTITUTE(A198,"*","")),LEN(A198)&lt;&gt;LEN(SUBSTITUTE(A198,"?","")),LEN(A198)&lt;&gt;LEN(SUBSTITUTE(A198,"~","")),LEN(A198)&lt;&gt;LEN(SUBSTITUTE(A198,"=","")),LEN(A198)&lt;&gt;LEN(SUBSTITUTE(A198,"&lt;","")),LEN(A198)&lt;&gt;LEN(SUBSTITUTE(A198,"&gt;","")))),"ID: tekst zaczynający się od A–Z, do 64 znaków; bez *, ?, ~, =, &lt; i &gt;. Przykład: T-001.",IF(COUNTIFS('Exits'!$A$9:$A$608,A198)&lt;&gt;1,"ID wyjścia się powtarza",IF(B198="","Podaj ID nadrzędnej transakcji",IF(IF(IFERROR(OR(CODE(UPPER(LEFT(B198,1)))&lt;65,CODE(UPPER(LEFT(B198,1)))&gt;90),TRUE),TRUE,OR(NOT(ISTEXT(B198)),LEN(B198)&gt;64,LEN(B198)&lt;&gt;LEN(SUBSTITUTE(B198,"*","")),LEN(B198)&lt;&gt;LEN(SUBSTITUTE(B198,"?","")),LEN(B198)&lt;&gt;LEN(SUBSTITUTE(B198,"~","")),LEN(B198)&lt;&gt;LEN(SUBSTITUTE(B198,"=","")),LEN(B198)&lt;&gt;LEN(SUBSTITUTE(B198,"&lt;","")),LEN(B198)&lt;&gt;LEN(SUBSTITUTE(B198,"&gt;","")))),"ID: tekst zaczynający się od A–Z, do 64 znaków; bez *, ?, ~, =, &lt; i &gt;. Przykład: T-001.",IF(COUNTIFS('Trades'!$A$9:$A$208,B198)&lt;&gt;1,"ID musi pasować do jednego wiersza Trades",IF(NOT(ISNUMBER(C198)),"Podaj prawidłowy czas zamknięcia",IF(OR(C198&lt;1,C198&gt;2958465),"Podaj prawidłowy czas zamknięcia",IF(NOT(ISNUMBER(D198)),"Podaj dodatnią zamkniętą ilość",IF(OR(D198&lt;=0,D198&gt;1000000,ROUND(D198,8)&lt;&gt;D198),"Podaj dodatnią zamkniętą ilość",IF(NOT(ISNUMBER(INDEX('Trades'!$D$9:$D$208,MATCH(B198,'Trades'!$A$9:$A$208,0)))),"Podaj prawidłowy czas otwarcia",IF(C198&lt;INDEX('Trades'!$D$9:$D$208,MATCH(B198,'Trades'!$A$9:$A$208,0)),"Wyjście poprzedza otwarcie",IF(AND(E198&lt;&gt;"",OR(NOT(ISNUMBER(E198)),E198&lt;=0)),"Podaj dodatnią cenę lub pozostaw puste",IF(AND(F198&lt;&gt;"",NOT(ISNUMBER(F198))),"P&amp;L brutto musi być liczbą lub pozostać pusty",IF(AND(ISNUMBER(F198),OR(ABS(F198)&gt;1000000000,ROUND(F198,2)&lt;&gt;F198)),"Kwoty: do 2 miejsc po przecinku; wartość bezwzględna wpisu ≤ 1 000 000 000.",""))))))))))))))))</x:f>
      </x:c>
      <x:c r="I198" s="29" t="str">
        <x:f>IF(ISNUMBER(D198),ROUND(D198,8),"")</x:f>
      </x:c>
      <x:c r="J198" s="29" t="n">
        <x:f>IF(ISNUMBER(F198),1,0)</x:f>
        <x:v>0</x:v>
      </x:c>
      <x:c r="K198" s="29" t="n">
        <x:f>IF(COUNTA(A198:F198)=0,0,1)</x:f>
        <x:v>0</x:v>
      </x:c>
    </x:row>
    <x:row r="199" ht="36" customHeight="1">
      <x:c r="A199" s="34"/>
      <x:c r="B199" s="34"/>
      <x:c r="C199" s="35"/>
      <x:c r="D199" s="36"/>
      <x:c r="E199" s="36"/>
      <x:c r="F199" s="37"/>
      <x:c r="G199" s="38" t="n">
        <x:f>IF(K199=0,0,IF(H199="",1,-1))</x:f>
        <x:v>0</x:v>
      </x:c>
      <x:c r="H199" s="33" t="str">
        <x:f>IF(K199=0,"",IF(A199="","Podaj ID wyjścia",IF(IF(IFERROR(OR(CODE(UPPER(LEFT(A199,1)))&lt;65,CODE(UPPER(LEFT(A199,1)))&gt;90),TRUE),TRUE,OR(NOT(ISTEXT(A199)),LEN(A199)&gt;64,LEN(A199)&lt;&gt;LEN(SUBSTITUTE(A199,"*","")),LEN(A199)&lt;&gt;LEN(SUBSTITUTE(A199,"?","")),LEN(A199)&lt;&gt;LEN(SUBSTITUTE(A199,"~","")),LEN(A199)&lt;&gt;LEN(SUBSTITUTE(A199,"=","")),LEN(A199)&lt;&gt;LEN(SUBSTITUTE(A199,"&lt;","")),LEN(A199)&lt;&gt;LEN(SUBSTITUTE(A199,"&gt;","")))),"ID: tekst zaczynający się od A–Z, do 64 znaków; bez *, ?, ~, =, &lt; i &gt;. Przykład: T-001.",IF(COUNTIFS('Exits'!$A$9:$A$608,A199)&lt;&gt;1,"ID wyjścia się powtarza",IF(B199="","Podaj ID nadrzędnej transakcji",IF(IF(IFERROR(OR(CODE(UPPER(LEFT(B199,1)))&lt;65,CODE(UPPER(LEFT(B199,1)))&gt;90),TRUE),TRUE,OR(NOT(ISTEXT(B199)),LEN(B199)&gt;64,LEN(B199)&lt;&gt;LEN(SUBSTITUTE(B199,"*","")),LEN(B199)&lt;&gt;LEN(SUBSTITUTE(B199,"?","")),LEN(B199)&lt;&gt;LEN(SUBSTITUTE(B199,"~","")),LEN(B199)&lt;&gt;LEN(SUBSTITUTE(B199,"=","")),LEN(B199)&lt;&gt;LEN(SUBSTITUTE(B199,"&lt;","")),LEN(B199)&lt;&gt;LEN(SUBSTITUTE(B199,"&gt;","")))),"ID: tekst zaczynający się od A–Z, do 64 znaków; bez *, ?, ~, =, &lt; i &gt;. Przykład: T-001.",IF(COUNTIFS('Trades'!$A$9:$A$208,B199)&lt;&gt;1,"ID musi pasować do jednego wiersza Trades",IF(NOT(ISNUMBER(C199)),"Podaj prawidłowy czas zamknięcia",IF(OR(C199&lt;1,C199&gt;2958465),"Podaj prawidłowy czas zamknięcia",IF(NOT(ISNUMBER(D199)),"Podaj dodatnią zamkniętą ilość",IF(OR(D199&lt;=0,D199&gt;1000000,ROUND(D199,8)&lt;&gt;D199),"Podaj dodatnią zamkniętą ilość",IF(NOT(ISNUMBER(INDEX('Trades'!$D$9:$D$208,MATCH(B199,'Trades'!$A$9:$A$208,0)))),"Podaj prawidłowy czas otwarcia",IF(C199&lt;INDEX('Trades'!$D$9:$D$208,MATCH(B199,'Trades'!$A$9:$A$208,0)),"Wyjście poprzedza otwarcie",IF(AND(E199&lt;&gt;"",OR(NOT(ISNUMBER(E199)),E199&lt;=0)),"Podaj dodatnią cenę lub pozostaw puste",IF(AND(F199&lt;&gt;"",NOT(ISNUMBER(F199))),"P&amp;L brutto musi być liczbą lub pozostać pusty",IF(AND(ISNUMBER(F199),OR(ABS(F199)&gt;1000000000,ROUND(F199,2)&lt;&gt;F199)),"Kwoty: do 2 miejsc po przecinku; wartość bezwzględna wpisu ≤ 1 000 000 000.",""))))))))))))))))</x:f>
      </x:c>
      <x:c r="I199" s="29" t="str">
        <x:f>IF(ISNUMBER(D199),ROUND(D199,8),"")</x:f>
      </x:c>
      <x:c r="J199" s="29" t="n">
        <x:f>IF(ISNUMBER(F199),1,0)</x:f>
        <x:v>0</x:v>
      </x:c>
      <x:c r="K199" s="29" t="n">
        <x:f>IF(COUNTA(A199:F199)=0,0,1)</x:f>
        <x:v>0</x:v>
      </x:c>
    </x:row>
    <x:row r="200" ht="36" customHeight="1">
      <x:c r="A200" s="34"/>
      <x:c r="B200" s="34"/>
      <x:c r="C200" s="35"/>
      <x:c r="D200" s="36"/>
      <x:c r="E200" s="36"/>
      <x:c r="F200" s="37"/>
      <x:c r="G200" s="38" t="n">
        <x:f>IF(K200=0,0,IF(H200="",1,-1))</x:f>
        <x:v>0</x:v>
      </x:c>
      <x:c r="H200" s="33" t="str">
        <x:f>IF(K200=0,"",IF(A200="","Podaj ID wyjścia",IF(IF(IFERROR(OR(CODE(UPPER(LEFT(A200,1)))&lt;65,CODE(UPPER(LEFT(A200,1)))&gt;90),TRUE),TRUE,OR(NOT(ISTEXT(A200)),LEN(A200)&gt;64,LEN(A200)&lt;&gt;LEN(SUBSTITUTE(A200,"*","")),LEN(A200)&lt;&gt;LEN(SUBSTITUTE(A200,"?","")),LEN(A200)&lt;&gt;LEN(SUBSTITUTE(A200,"~","")),LEN(A200)&lt;&gt;LEN(SUBSTITUTE(A200,"=","")),LEN(A200)&lt;&gt;LEN(SUBSTITUTE(A200,"&lt;","")),LEN(A200)&lt;&gt;LEN(SUBSTITUTE(A200,"&gt;","")))),"ID: tekst zaczynający się od A–Z, do 64 znaków; bez *, ?, ~, =, &lt; i &gt;. Przykład: T-001.",IF(COUNTIFS('Exits'!$A$9:$A$608,A200)&lt;&gt;1,"ID wyjścia się powtarza",IF(B200="","Podaj ID nadrzędnej transakcji",IF(IF(IFERROR(OR(CODE(UPPER(LEFT(B200,1)))&lt;65,CODE(UPPER(LEFT(B200,1)))&gt;90),TRUE),TRUE,OR(NOT(ISTEXT(B200)),LEN(B200)&gt;64,LEN(B200)&lt;&gt;LEN(SUBSTITUTE(B200,"*","")),LEN(B200)&lt;&gt;LEN(SUBSTITUTE(B200,"?","")),LEN(B200)&lt;&gt;LEN(SUBSTITUTE(B200,"~","")),LEN(B200)&lt;&gt;LEN(SUBSTITUTE(B200,"=","")),LEN(B200)&lt;&gt;LEN(SUBSTITUTE(B200,"&lt;","")),LEN(B200)&lt;&gt;LEN(SUBSTITUTE(B200,"&gt;","")))),"ID: tekst zaczynający się od A–Z, do 64 znaków; bez *, ?, ~, =, &lt; i &gt;. Przykład: T-001.",IF(COUNTIFS('Trades'!$A$9:$A$208,B200)&lt;&gt;1,"ID musi pasować do jednego wiersza Trades",IF(NOT(ISNUMBER(C200)),"Podaj prawidłowy czas zamknięcia",IF(OR(C200&lt;1,C200&gt;2958465),"Podaj prawidłowy czas zamknięcia",IF(NOT(ISNUMBER(D200)),"Podaj dodatnią zamkniętą ilość",IF(OR(D200&lt;=0,D200&gt;1000000,ROUND(D200,8)&lt;&gt;D200),"Podaj dodatnią zamkniętą ilość",IF(NOT(ISNUMBER(INDEX('Trades'!$D$9:$D$208,MATCH(B200,'Trades'!$A$9:$A$208,0)))),"Podaj prawidłowy czas otwarcia",IF(C200&lt;INDEX('Trades'!$D$9:$D$208,MATCH(B200,'Trades'!$A$9:$A$208,0)),"Wyjście poprzedza otwarcie",IF(AND(E200&lt;&gt;"",OR(NOT(ISNUMBER(E200)),E200&lt;=0)),"Podaj dodatnią cenę lub pozostaw puste",IF(AND(F200&lt;&gt;"",NOT(ISNUMBER(F200))),"P&amp;L brutto musi być liczbą lub pozostać pusty",IF(AND(ISNUMBER(F200),OR(ABS(F200)&gt;1000000000,ROUND(F200,2)&lt;&gt;F200)),"Kwoty: do 2 miejsc po przecinku; wartość bezwzględna wpisu ≤ 1 000 000 000.",""))))))))))))))))</x:f>
      </x:c>
      <x:c r="I200" s="29" t="str">
        <x:f>IF(ISNUMBER(D200),ROUND(D200,8),"")</x:f>
      </x:c>
      <x:c r="J200" s="29" t="n">
        <x:f>IF(ISNUMBER(F200),1,0)</x:f>
        <x:v>0</x:v>
      </x:c>
      <x:c r="K200" s="29" t="n">
        <x:f>IF(COUNTA(A200:F200)=0,0,1)</x:f>
        <x:v>0</x:v>
      </x:c>
    </x:row>
    <x:row r="201" ht="36" customHeight="1">
      <x:c r="A201" s="34"/>
      <x:c r="B201" s="34"/>
      <x:c r="C201" s="35"/>
      <x:c r="D201" s="36"/>
      <x:c r="E201" s="36"/>
      <x:c r="F201" s="37"/>
      <x:c r="G201" s="38" t="n">
        <x:f>IF(K201=0,0,IF(H201="",1,-1))</x:f>
        <x:v>0</x:v>
      </x:c>
      <x:c r="H201" s="33" t="str">
        <x:f>IF(K201=0,"",IF(A201="","Podaj ID wyjścia",IF(IF(IFERROR(OR(CODE(UPPER(LEFT(A201,1)))&lt;65,CODE(UPPER(LEFT(A201,1)))&gt;90),TRUE),TRUE,OR(NOT(ISTEXT(A201)),LEN(A201)&gt;64,LEN(A201)&lt;&gt;LEN(SUBSTITUTE(A201,"*","")),LEN(A201)&lt;&gt;LEN(SUBSTITUTE(A201,"?","")),LEN(A201)&lt;&gt;LEN(SUBSTITUTE(A201,"~","")),LEN(A201)&lt;&gt;LEN(SUBSTITUTE(A201,"=","")),LEN(A201)&lt;&gt;LEN(SUBSTITUTE(A201,"&lt;","")),LEN(A201)&lt;&gt;LEN(SUBSTITUTE(A201,"&gt;","")))),"ID: tekst zaczynający się od A–Z, do 64 znaków; bez *, ?, ~, =, &lt; i &gt;. Przykład: T-001.",IF(COUNTIFS('Exits'!$A$9:$A$608,A201)&lt;&gt;1,"ID wyjścia się powtarza",IF(B201="","Podaj ID nadrzędnej transakcji",IF(IF(IFERROR(OR(CODE(UPPER(LEFT(B201,1)))&lt;65,CODE(UPPER(LEFT(B201,1)))&gt;90),TRUE),TRUE,OR(NOT(ISTEXT(B201)),LEN(B201)&gt;64,LEN(B201)&lt;&gt;LEN(SUBSTITUTE(B201,"*","")),LEN(B201)&lt;&gt;LEN(SUBSTITUTE(B201,"?","")),LEN(B201)&lt;&gt;LEN(SUBSTITUTE(B201,"~","")),LEN(B201)&lt;&gt;LEN(SUBSTITUTE(B201,"=","")),LEN(B201)&lt;&gt;LEN(SUBSTITUTE(B201,"&lt;","")),LEN(B201)&lt;&gt;LEN(SUBSTITUTE(B201,"&gt;","")))),"ID: tekst zaczynający się od A–Z, do 64 znaków; bez *, ?, ~, =, &lt; i &gt;. Przykład: T-001.",IF(COUNTIFS('Trades'!$A$9:$A$208,B201)&lt;&gt;1,"ID musi pasować do jednego wiersza Trades",IF(NOT(ISNUMBER(C201)),"Podaj prawidłowy czas zamknięcia",IF(OR(C201&lt;1,C201&gt;2958465),"Podaj prawidłowy czas zamknięcia",IF(NOT(ISNUMBER(D201)),"Podaj dodatnią zamkniętą ilość",IF(OR(D201&lt;=0,D201&gt;1000000,ROUND(D201,8)&lt;&gt;D201),"Podaj dodatnią zamkniętą ilość",IF(NOT(ISNUMBER(INDEX('Trades'!$D$9:$D$208,MATCH(B201,'Trades'!$A$9:$A$208,0)))),"Podaj prawidłowy czas otwarcia",IF(C201&lt;INDEX('Trades'!$D$9:$D$208,MATCH(B201,'Trades'!$A$9:$A$208,0)),"Wyjście poprzedza otwarcie",IF(AND(E201&lt;&gt;"",OR(NOT(ISNUMBER(E201)),E201&lt;=0)),"Podaj dodatnią cenę lub pozostaw puste",IF(AND(F201&lt;&gt;"",NOT(ISNUMBER(F201))),"P&amp;L brutto musi być liczbą lub pozostać pusty",IF(AND(ISNUMBER(F201),OR(ABS(F201)&gt;1000000000,ROUND(F201,2)&lt;&gt;F201)),"Kwoty: do 2 miejsc po przecinku; wartość bezwzględna wpisu ≤ 1 000 000 000.",""))))))))))))))))</x:f>
      </x:c>
      <x:c r="I201" s="29" t="str">
        <x:f>IF(ISNUMBER(D201),ROUND(D201,8),"")</x:f>
      </x:c>
      <x:c r="J201" s="29" t="n">
        <x:f>IF(ISNUMBER(F201),1,0)</x:f>
        <x:v>0</x:v>
      </x:c>
      <x:c r="K201" s="29" t="n">
        <x:f>IF(COUNTA(A201:F201)=0,0,1)</x:f>
        <x:v>0</x:v>
      </x:c>
    </x:row>
    <x:row r="202" ht="36" customHeight="1">
      <x:c r="A202" s="34"/>
      <x:c r="B202" s="34"/>
      <x:c r="C202" s="35"/>
      <x:c r="D202" s="36"/>
      <x:c r="E202" s="36"/>
      <x:c r="F202" s="37"/>
      <x:c r="G202" s="38" t="n">
        <x:f>IF(K202=0,0,IF(H202="",1,-1))</x:f>
        <x:v>0</x:v>
      </x:c>
      <x:c r="H202" s="33" t="str">
        <x:f>IF(K202=0,"",IF(A202="","Podaj ID wyjścia",IF(IF(IFERROR(OR(CODE(UPPER(LEFT(A202,1)))&lt;65,CODE(UPPER(LEFT(A202,1)))&gt;90),TRUE),TRUE,OR(NOT(ISTEXT(A202)),LEN(A202)&gt;64,LEN(A202)&lt;&gt;LEN(SUBSTITUTE(A202,"*","")),LEN(A202)&lt;&gt;LEN(SUBSTITUTE(A202,"?","")),LEN(A202)&lt;&gt;LEN(SUBSTITUTE(A202,"~","")),LEN(A202)&lt;&gt;LEN(SUBSTITUTE(A202,"=","")),LEN(A202)&lt;&gt;LEN(SUBSTITUTE(A202,"&lt;","")),LEN(A202)&lt;&gt;LEN(SUBSTITUTE(A202,"&gt;","")))),"ID: tekst zaczynający się od A–Z, do 64 znaków; bez *, ?, ~, =, &lt; i &gt;. Przykład: T-001.",IF(COUNTIFS('Exits'!$A$9:$A$608,A202)&lt;&gt;1,"ID wyjścia się powtarza",IF(B202="","Podaj ID nadrzędnej transakcji",IF(IF(IFERROR(OR(CODE(UPPER(LEFT(B202,1)))&lt;65,CODE(UPPER(LEFT(B202,1)))&gt;90),TRUE),TRUE,OR(NOT(ISTEXT(B202)),LEN(B202)&gt;64,LEN(B202)&lt;&gt;LEN(SUBSTITUTE(B202,"*","")),LEN(B202)&lt;&gt;LEN(SUBSTITUTE(B202,"?","")),LEN(B202)&lt;&gt;LEN(SUBSTITUTE(B202,"~","")),LEN(B202)&lt;&gt;LEN(SUBSTITUTE(B202,"=","")),LEN(B202)&lt;&gt;LEN(SUBSTITUTE(B202,"&lt;","")),LEN(B202)&lt;&gt;LEN(SUBSTITUTE(B202,"&gt;","")))),"ID: tekst zaczynający się od A–Z, do 64 znaków; bez *, ?, ~, =, &lt; i &gt;. Przykład: T-001.",IF(COUNTIFS('Trades'!$A$9:$A$208,B202)&lt;&gt;1,"ID musi pasować do jednego wiersza Trades",IF(NOT(ISNUMBER(C202)),"Podaj prawidłowy czas zamknięcia",IF(OR(C202&lt;1,C202&gt;2958465),"Podaj prawidłowy czas zamknięcia",IF(NOT(ISNUMBER(D202)),"Podaj dodatnią zamkniętą ilość",IF(OR(D202&lt;=0,D202&gt;1000000,ROUND(D202,8)&lt;&gt;D202),"Podaj dodatnią zamkniętą ilość",IF(NOT(ISNUMBER(INDEX('Trades'!$D$9:$D$208,MATCH(B202,'Trades'!$A$9:$A$208,0)))),"Podaj prawidłowy czas otwarcia",IF(C202&lt;INDEX('Trades'!$D$9:$D$208,MATCH(B202,'Trades'!$A$9:$A$208,0)),"Wyjście poprzedza otwarcie",IF(AND(E202&lt;&gt;"",OR(NOT(ISNUMBER(E202)),E202&lt;=0)),"Podaj dodatnią cenę lub pozostaw puste",IF(AND(F202&lt;&gt;"",NOT(ISNUMBER(F202))),"P&amp;L brutto musi być liczbą lub pozostać pusty",IF(AND(ISNUMBER(F202),OR(ABS(F202)&gt;1000000000,ROUND(F202,2)&lt;&gt;F202)),"Kwoty: do 2 miejsc po przecinku; wartość bezwzględna wpisu ≤ 1 000 000 000.",""))))))))))))))))</x:f>
      </x:c>
      <x:c r="I202" s="29" t="str">
        <x:f>IF(ISNUMBER(D202),ROUND(D202,8),"")</x:f>
      </x:c>
      <x:c r="J202" s="29" t="n">
        <x:f>IF(ISNUMBER(F202),1,0)</x:f>
        <x:v>0</x:v>
      </x:c>
      <x:c r="K202" s="29" t="n">
        <x:f>IF(COUNTA(A202:F202)=0,0,1)</x:f>
        <x:v>0</x:v>
      </x:c>
    </x:row>
    <x:row r="203" ht="36" customHeight="1">
      <x:c r="A203" s="34"/>
      <x:c r="B203" s="34"/>
      <x:c r="C203" s="35"/>
      <x:c r="D203" s="36"/>
      <x:c r="E203" s="36"/>
      <x:c r="F203" s="37"/>
      <x:c r="G203" s="38" t="n">
        <x:f>IF(K203=0,0,IF(H203="",1,-1))</x:f>
        <x:v>0</x:v>
      </x:c>
      <x:c r="H203" s="33" t="str">
        <x:f>IF(K203=0,"",IF(A203="","Podaj ID wyjścia",IF(IF(IFERROR(OR(CODE(UPPER(LEFT(A203,1)))&lt;65,CODE(UPPER(LEFT(A203,1)))&gt;90),TRUE),TRUE,OR(NOT(ISTEXT(A203)),LEN(A203)&gt;64,LEN(A203)&lt;&gt;LEN(SUBSTITUTE(A203,"*","")),LEN(A203)&lt;&gt;LEN(SUBSTITUTE(A203,"?","")),LEN(A203)&lt;&gt;LEN(SUBSTITUTE(A203,"~","")),LEN(A203)&lt;&gt;LEN(SUBSTITUTE(A203,"=","")),LEN(A203)&lt;&gt;LEN(SUBSTITUTE(A203,"&lt;","")),LEN(A203)&lt;&gt;LEN(SUBSTITUTE(A203,"&gt;","")))),"ID: tekst zaczynający się od A–Z, do 64 znaków; bez *, ?, ~, =, &lt; i &gt;. Przykład: T-001.",IF(COUNTIFS('Exits'!$A$9:$A$608,A203)&lt;&gt;1,"ID wyjścia się powtarza",IF(B203="","Podaj ID nadrzędnej transakcji",IF(IF(IFERROR(OR(CODE(UPPER(LEFT(B203,1)))&lt;65,CODE(UPPER(LEFT(B203,1)))&gt;90),TRUE),TRUE,OR(NOT(ISTEXT(B203)),LEN(B203)&gt;64,LEN(B203)&lt;&gt;LEN(SUBSTITUTE(B203,"*","")),LEN(B203)&lt;&gt;LEN(SUBSTITUTE(B203,"?","")),LEN(B203)&lt;&gt;LEN(SUBSTITUTE(B203,"~","")),LEN(B203)&lt;&gt;LEN(SUBSTITUTE(B203,"=","")),LEN(B203)&lt;&gt;LEN(SUBSTITUTE(B203,"&lt;","")),LEN(B203)&lt;&gt;LEN(SUBSTITUTE(B203,"&gt;","")))),"ID: tekst zaczynający się od A–Z, do 64 znaków; bez *, ?, ~, =, &lt; i &gt;. Przykład: T-001.",IF(COUNTIFS('Trades'!$A$9:$A$208,B203)&lt;&gt;1,"ID musi pasować do jednego wiersza Trades",IF(NOT(ISNUMBER(C203)),"Podaj prawidłowy czas zamknięcia",IF(OR(C203&lt;1,C203&gt;2958465),"Podaj prawidłowy czas zamknięcia",IF(NOT(ISNUMBER(D203)),"Podaj dodatnią zamkniętą ilość",IF(OR(D203&lt;=0,D203&gt;1000000,ROUND(D203,8)&lt;&gt;D203),"Podaj dodatnią zamkniętą ilość",IF(NOT(ISNUMBER(INDEX('Trades'!$D$9:$D$208,MATCH(B203,'Trades'!$A$9:$A$208,0)))),"Podaj prawidłowy czas otwarcia",IF(C203&lt;INDEX('Trades'!$D$9:$D$208,MATCH(B203,'Trades'!$A$9:$A$208,0)),"Wyjście poprzedza otwarcie",IF(AND(E203&lt;&gt;"",OR(NOT(ISNUMBER(E203)),E203&lt;=0)),"Podaj dodatnią cenę lub pozostaw puste",IF(AND(F203&lt;&gt;"",NOT(ISNUMBER(F203))),"P&amp;L brutto musi być liczbą lub pozostać pusty",IF(AND(ISNUMBER(F203),OR(ABS(F203)&gt;1000000000,ROUND(F203,2)&lt;&gt;F203)),"Kwoty: do 2 miejsc po przecinku; wartość bezwzględna wpisu ≤ 1 000 000 000.",""))))))))))))))))</x:f>
      </x:c>
      <x:c r="I203" s="29" t="str">
        <x:f>IF(ISNUMBER(D203),ROUND(D203,8),"")</x:f>
      </x:c>
      <x:c r="J203" s="29" t="n">
        <x:f>IF(ISNUMBER(F203),1,0)</x:f>
        <x:v>0</x:v>
      </x:c>
      <x:c r="K203" s="29" t="n">
        <x:f>IF(COUNTA(A203:F203)=0,0,1)</x:f>
        <x:v>0</x:v>
      </x:c>
    </x:row>
    <x:row r="204" ht="36" customHeight="1">
      <x:c r="A204" s="34"/>
      <x:c r="B204" s="34"/>
      <x:c r="C204" s="35"/>
      <x:c r="D204" s="36"/>
      <x:c r="E204" s="36"/>
      <x:c r="F204" s="37"/>
      <x:c r="G204" s="38" t="n">
        <x:f>IF(K204=0,0,IF(H204="",1,-1))</x:f>
        <x:v>0</x:v>
      </x:c>
      <x:c r="H204" s="33" t="str">
        <x:f>IF(K204=0,"",IF(A204="","Podaj ID wyjścia",IF(IF(IFERROR(OR(CODE(UPPER(LEFT(A204,1)))&lt;65,CODE(UPPER(LEFT(A204,1)))&gt;90),TRUE),TRUE,OR(NOT(ISTEXT(A204)),LEN(A204)&gt;64,LEN(A204)&lt;&gt;LEN(SUBSTITUTE(A204,"*","")),LEN(A204)&lt;&gt;LEN(SUBSTITUTE(A204,"?","")),LEN(A204)&lt;&gt;LEN(SUBSTITUTE(A204,"~","")),LEN(A204)&lt;&gt;LEN(SUBSTITUTE(A204,"=","")),LEN(A204)&lt;&gt;LEN(SUBSTITUTE(A204,"&lt;","")),LEN(A204)&lt;&gt;LEN(SUBSTITUTE(A204,"&gt;","")))),"ID: tekst zaczynający się od A–Z, do 64 znaków; bez *, ?, ~, =, &lt; i &gt;. Przykład: T-001.",IF(COUNTIFS('Exits'!$A$9:$A$608,A204)&lt;&gt;1,"ID wyjścia się powtarza",IF(B204="","Podaj ID nadrzędnej transakcji",IF(IF(IFERROR(OR(CODE(UPPER(LEFT(B204,1)))&lt;65,CODE(UPPER(LEFT(B204,1)))&gt;90),TRUE),TRUE,OR(NOT(ISTEXT(B204)),LEN(B204)&gt;64,LEN(B204)&lt;&gt;LEN(SUBSTITUTE(B204,"*","")),LEN(B204)&lt;&gt;LEN(SUBSTITUTE(B204,"?","")),LEN(B204)&lt;&gt;LEN(SUBSTITUTE(B204,"~","")),LEN(B204)&lt;&gt;LEN(SUBSTITUTE(B204,"=","")),LEN(B204)&lt;&gt;LEN(SUBSTITUTE(B204,"&lt;","")),LEN(B204)&lt;&gt;LEN(SUBSTITUTE(B204,"&gt;","")))),"ID: tekst zaczynający się od A–Z, do 64 znaków; bez *, ?, ~, =, &lt; i &gt;. Przykład: T-001.",IF(COUNTIFS('Trades'!$A$9:$A$208,B204)&lt;&gt;1,"ID musi pasować do jednego wiersza Trades",IF(NOT(ISNUMBER(C204)),"Podaj prawidłowy czas zamknięcia",IF(OR(C204&lt;1,C204&gt;2958465),"Podaj prawidłowy czas zamknięcia",IF(NOT(ISNUMBER(D204)),"Podaj dodatnią zamkniętą ilość",IF(OR(D204&lt;=0,D204&gt;1000000,ROUND(D204,8)&lt;&gt;D204),"Podaj dodatnią zamkniętą ilość",IF(NOT(ISNUMBER(INDEX('Trades'!$D$9:$D$208,MATCH(B204,'Trades'!$A$9:$A$208,0)))),"Podaj prawidłowy czas otwarcia",IF(C204&lt;INDEX('Trades'!$D$9:$D$208,MATCH(B204,'Trades'!$A$9:$A$208,0)),"Wyjście poprzedza otwarcie",IF(AND(E204&lt;&gt;"",OR(NOT(ISNUMBER(E204)),E204&lt;=0)),"Podaj dodatnią cenę lub pozostaw puste",IF(AND(F204&lt;&gt;"",NOT(ISNUMBER(F204))),"P&amp;L brutto musi być liczbą lub pozostać pusty",IF(AND(ISNUMBER(F204),OR(ABS(F204)&gt;1000000000,ROUND(F204,2)&lt;&gt;F204)),"Kwoty: do 2 miejsc po przecinku; wartość bezwzględna wpisu ≤ 1 000 000 000.",""))))))))))))))))</x:f>
      </x:c>
      <x:c r="I204" s="29" t="str">
        <x:f>IF(ISNUMBER(D204),ROUND(D204,8),"")</x:f>
      </x:c>
      <x:c r="J204" s="29" t="n">
        <x:f>IF(ISNUMBER(F204),1,0)</x:f>
        <x:v>0</x:v>
      </x:c>
      <x:c r="K204" s="29" t="n">
        <x:f>IF(COUNTA(A204:F204)=0,0,1)</x:f>
        <x:v>0</x:v>
      </x:c>
    </x:row>
    <x:row r="205" ht="36" customHeight="1">
      <x:c r="A205" s="34"/>
      <x:c r="B205" s="34"/>
      <x:c r="C205" s="35"/>
      <x:c r="D205" s="36"/>
      <x:c r="E205" s="36"/>
      <x:c r="F205" s="37"/>
      <x:c r="G205" s="38" t="n">
        <x:f>IF(K205=0,0,IF(H205="",1,-1))</x:f>
        <x:v>0</x:v>
      </x:c>
      <x:c r="H205" s="33" t="str">
        <x:f>IF(K205=0,"",IF(A205="","Podaj ID wyjścia",IF(IF(IFERROR(OR(CODE(UPPER(LEFT(A205,1)))&lt;65,CODE(UPPER(LEFT(A205,1)))&gt;90),TRUE),TRUE,OR(NOT(ISTEXT(A205)),LEN(A205)&gt;64,LEN(A205)&lt;&gt;LEN(SUBSTITUTE(A205,"*","")),LEN(A205)&lt;&gt;LEN(SUBSTITUTE(A205,"?","")),LEN(A205)&lt;&gt;LEN(SUBSTITUTE(A205,"~","")),LEN(A205)&lt;&gt;LEN(SUBSTITUTE(A205,"=","")),LEN(A205)&lt;&gt;LEN(SUBSTITUTE(A205,"&lt;","")),LEN(A205)&lt;&gt;LEN(SUBSTITUTE(A205,"&gt;","")))),"ID: tekst zaczynający się od A–Z, do 64 znaków; bez *, ?, ~, =, &lt; i &gt;. Przykład: T-001.",IF(COUNTIFS('Exits'!$A$9:$A$608,A205)&lt;&gt;1,"ID wyjścia się powtarza",IF(B205="","Podaj ID nadrzędnej transakcji",IF(IF(IFERROR(OR(CODE(UPPER(LEFT(B205,1)))&lt;65,CODE(UPPER(LEFT(B205,1)))&gt;90),TRUE),TRUE,OR(NOT(ISTEXT(B205)),LEN(B205)&gt;64,LEN(B205)&lt;&gt;LEN(SUBSTITUTE(B205,"*","")),LEN(B205)&lt;&gt;LEN(SUBSTITUTE(B205,"?","")),LEN(B205)&lt;&gt;LEN(SUBSTITUTE(B205,"~","")),LEN(B205)&lt;&gt;LEN(SUBSTITUTE(B205,"=","")),LEN(B205)&lt;&gt;LEN(SUBSTITUTE(B205,"&lt;","")),LEN(B205)&lt;&gt;LEN(SUBSTITUTE(B205,"&gt;","")))),"ID: tekst zaczynający się od A–Z, do 64 znaków; bez *, ?, ~, =, &lt; i &gt;. Przykład: T-001.",IF(COUNTIFS('Trades'!$A$9:$A$208,B205)&lt;&gt;1,"ID musi pasować do jednego wiersza Trades",IF(NOT(ISNUMBER(C205)),"Podaj prawidłowy czas zamknięcia",IF(OR(C205&lt;1,C205&gt;2958465),"Podaj prawidłowy czas zamknięcia",IF(NOT(ISNUMBER(D205)),"Podaj dodatnią zamkniętą ilość",IF(OR(D205&lt;=0,D205&gt;1000000,ROUND(D205,8)&lt;&gt;D205),"Podaj dodatnią zamkniętą ilość",IF(NOT(ISNUMBER(INDEX('Trades'!$D$9:$D$208,MATCH(B205,'Trades'!$A$9:$A$208,0)))),"Podaj prawidłowy czas otwarcia",IF(C205&lt;INDEX('Trades'!$D$9:$D$208,MATCH(B205,'Trades'!$A$9:$A$208,0)),"Wyjście poprzedza otwarcie",IF(AND(E205&lt;&gt;"",OR(NOT(ISNUMBER(E205)),E205&lt;=0)),"Podaj dodatnią cenę lub pozostaw puste",IF(AND(F205&lt;&gt;"",NOT(ISNUMBER(F205))),"P&amp;L brutto musi być liczbą lub pozostać pusty",IF(AND(ISNUMBER(F205),OR(ABS(F205)&gt;1000000000,ROUND(F205,2)&lt;&gt;F205)),"Kwoty: do 2 miejsc po przecinku; wartość bezwzględna wpisu ≤ 1 000 000 000.",""))))))))))))))))</x:f>
      </x:c>
      <x:c r="I205" s="29" t="str">
        <x:f>IF(ISNUMBER(D205),ROUND(D205,8),"")</x:f>
      </x:c>
      <x:c r="J205" s="29" t="n">
        <x:f>IF(ISNUMBER(F205),1,0)</x:f>
        <x:v>0</x:v>
      </x:c>
      <x:c r="K205" s="29" t="n">
        <x:f>IF(COUNTA(A205:F205)=0,0,1)</x:f>
        <x:v>0</x:v>
      </x:c>
    </x:row>
    <x:row r="206" ht="36" customHeight="1">
      <x:c r="A206" s="34"/>
      <x:c r="B206" s="34"/>
      <x:c r="C206" s="35"/>
      <x:c r="D206" s="36"/>
      <x:c r="E206" s="36"/>
      <x:c r="F206" s="37"/>
      <x:c r="G206" s="38" t="n">
        <x:f>IF(K206=0,0,IF(H206="",1,-1))</x:f>
        <x:v>0</x:v>
      </x:c>
      <x:c r="H206" s="33" t="str">
        <x:f>IF(K206=0,"",IF(A206="","Podaj ID wyjścia",IF(IF(IFERROR(OR(CODE(UPPER(LEFT(A206,1)))&lt;65,CODE(UPPER(LEFT(A206,1)))&gt;90),TRUE),TRUE,OR(NOT(ISTEXT(A206)),LEN(A206)&gt;64,LEN(A206)&lt;&gt;LEN(SUBSTITUTE(A206,"*","")),LEN(A206)&lt;&gt;LEN(SUBSTITUTE(A206,"?","")),LEN(A206)&lt;&gt;LEN(SUBSTITUTE(A206,"~","")),LEN(A206)&lt;&gt;LEN(SUBSTITUTE(A206,"=","")),LEN(A206)&lt;&gt;LEN(SUBSTITUTE(A206,"&lt;","")),LEN(A206)&lt;&gt;LEN(SUBSTITUTE(A206,"&gt;","")))),"ID: tekst zaczynający się od A–Z, do 64 znaków; bez *, ?, ~, =, &lt; i &gt;. Przykład: T-001.",IF(COUNTIFS('Exits'!$A$9:$A$608,A206)&lt;&gt;1,"ID wyjścia się powtarza",IF(B206="","Podaj ID nadrzędnej transakcji",IF(IF(IFERROR(OR(CODE(UPPER(LEFT(B206,1)))&lt;65,CODE(UPPER(LEFT(B206,1)))&gt;90),TRUE),TRUE,OR(NOT(ISTEXT(B206)),LEN(B206)&gt;64,LEN(B206)&lt;&gt;LEN(SUBSTITUTE(B206,"*","")),LEN(B206)&lt;&gt;LEN(SUBSTITUTE(B206,"?","")),LEN(B206)&lt;&gt;LEN(SUBSTITUTE(B206,"~","")),LEN(B206)&lt;&gt;LEN(SUBSTITUTE(B206,"=","")),LEN(B206)&lt;&gt;LEN(SUBSTITUTE(B206,"&lt;","")),LEN(B206)&lt;&gt;LEN(SUBSTITUTE(B206,"&gt;","")))),"ID: tekst zaczynający się od A–Z, do 64 znaków; bez *, ?, ~, =, &lt; i &gt;. Przykład: T-001.",IF(COUNTIFS('Trades'!$A$9:$A$208,B206)&lt;&gt;1,"ID musi pasować do jednego wiersza Trades",IF(NOT(ISNUMBER(C206)),"Podaj prawidłowy czas zamknięcia",IF(OR(C206&lt;1,C206&gt;2958465),"Podaj prawidłowy czas zamknięcia",IF(NOT(ISNUMBER(D206)),"Podaj dodatnią zamkniętą ilość",IF(OR(D206&lt;=0,D206&gt;1000000,ROUND(D206,8)&lt;&gt;D206),"Podaj dodatnią zamkniętą ilość",IF(NOT(ISNUMBER(INDEX('Trades'!$D$9:$D$208,MATCH(B206,'Trades'!$A$9:$A$208,0)))),"Podaj prawidłowy czas otwarcia",IF(C206&lt;INDEX('Trades'!$D$9:$D$208,MATCH(B206,'Trades'!$A$9:$A$208,0)),"Wyjście poprzedza otwarcie",IF(AND(E206&lt;&gt;"",OR(NOT(ISNUMBER(E206)),E206&lt;=0)),"Podaj dodatnią cenę lub pozostaw puste",IF(AND(F206&lt;&gt;"",NOT(ISNUMBER(F206))),"P&amp;L brutto musi być liczbą lub pozostać pusty",IF(AND(ISNUMBER(F206),OR(ABS(F206)&gt;1000000000,ROUND(F206,2)&lt;&gt;F206)),"Kwoty: do 2 miejsc po przecinku; wartość bezwzględna wpisu ≤ 1 000 000 000.",""))))))))))))))))</x:f>
      </x:c>
      <x:c r="I206" s="29" t="str">
        <x:f>IF(ISNUMBER(D206),ROUND(D206,8),"")</x:f>
      </x:c>
      <x:c r="J206" s="29" t="n">
        <x:f>IF(ISNUMBER(F206),1,0)</x:f>
        <x:v>0</x:v>
      </x:c>
      <x:c r="K206" s="29" t="n">
        <x:f>IF(COUNTA(A206:F206)=0,0,1)</x:f>
        <x:v>0</x:v>
      </x:c>
    </x:row>
    <x:row r="207" ht="36" customHeight="1">
      <x:c r="A207" s="34"/>
      <x:c r="B207" s="34"/>
      <x:c r="C207" s="35"/>
      <x:c r="D207" s="36"/>
      <x:c r="E207" s="36"/>
      <x:c r="F207" s="37"/>
      <x:c r="G207" s="38" t="n">
        <x:f>IF(K207=0,0,IF(H207="",1,-1))</x:f>
        <x:v>0</x:v>
      </x:c>
      <x:c r="H207" s="33" t="str">
        <x:f>IF(K207=0,"",IF(A207="","Podaj ID wyjścia",IF(IF(IFERROR(OR(CODE(UPPER(LEFT(A207,1)))&lt;65,CODE(UPPER(LEFT(A207,1)))&gt;90),TRUE),TRUE,OR(NOT(ISTEXT(A207)),LEN(A207)&gt;64,LEN(A207)&lt;&gt;LEN(SUBSTITUTE(A207,"*","")),LEN(A207)&lt;&gt;LEN(SUBSTITUTE(A207,"?","")),LEN(A207)&lt;&gt;LEN(SUBSTITUTE(A207,"~","")),LEN(A207)&lt;&gt;LEN(SUBSTITUTE(A207,"=","")),LEN(A207)&lt;&gt;LEN(SUBSTITUTE(A207,"&lt;","")),LEN(A207)&lt;&gt;LEN(SUBSTITUTE(A207,"&gt;","")))),"ID: tekst zaczynający się od A–Z, do 64 znaków; bez *, ?, ~, =, &lt; i &gt;. Przykład: T-001.",IF(COUNTIFS('Exits'!$A$9:$A$608,A207)&lt;&gt;1,"ID wyjścia się powtarza",IF(B207="","Podaj ID nadrzędnej transakcji",IF(IF(IFERROR(OR(CODE(UPPER(LEFT(B207,1)))&lt;65,CODE(UPPER(LEFT(B207,1)))&gt;90),TRUE),TRUE,OR(NOT(ISTEXT(B207)),LEN(B207)&gt;64,LEN(B207)&lt;&gt;LEN(SUBSTITUTE(B207,"*","")),LEN(B207)&lt;&gt;LEN(SUBSTITUTE(B207,"?","")),LEN(B207)&lt;&gt;LEN(SUBSTITUTE(B207,"~","")),LEN(B207)&lt;&gt;LEN(SUBSTITUTE(B207,"=","")),LEN(B207)&lt;&gt;LEN(SUBSTITUTE(B207,"&lt;","")),LEN(B207)&lt;&gt;LEN(SUBSTITUTE(B207,"&gt;","")))),"ID: tekst zaczynający się od A–Z, do 64 znaków; bez *, ?, ~, =, &lt; i &gt;. Przykład: T-001.",IF(COUNTIFS('Trades'!$A$9:$A$208,B207)&lt;&gt;1,"ID musi pasować do jednego wiersza Trades",IF(NOT(ISNUMBER(C207)),"Podaj prawidłowy czas zamknięcia",IF(OR(C207&lt;1,C207&gt;2958465),"Podaj prawidłowy czas zamknięcia",IF(NOT(ISNUMBER(D207)),"Podaj dodatnią zamkniętą ilość",IF(OR(D207&lt;=0,D207&gt;1000000,ROUND(D207,8)&lt;&gt;D207),"Podaj dodatnią zamkniętą ilość",IF(NOT(ISNUMBER(INDEX('Trades'!$D$9:$D$208,MATCH(B207,'Trades'!$A$9:$A$208,0)))),"Podaj prawidłowy czas otwarcia",IF(C207&lt;INDEX('Trades'!$D$9:$D$208,MATCH(B207,'Trades'!$A$9:$A$208,0)),"Wyjście poprzedza otwarcie",IF(AND(E207&lt;&gt;"",OR(NOT(ISNUMBER(E207)),E207&lt;=0)),"Podaj dodatnią cenę lub pozostaw puste",IF(AND(F207&lt;&gt;"",NOT(ISNUMBER(F207))),"P&amp;L brutto musi być liczbą lub pozostać pusty",IF(AND(ISNUMBER(F207),OR(ABS(F207)&gt;1000000000,ROUND(F207,2)&lt;&gt;F207)),"Kwoty: do 2 miejsc po przecinku; wartość bezwzględna wpisu ≤ 1 000 000 000.",""))))))))))))))))</x:f>
      </x:c>
      <x:c r="I207" s="29" t="str">
        <x:f>IF(ISNUMBER(D207),ROUND(D207,8),"")</x:f>
      </x:c>
      <x:c r="J207" s="29" t="n">
        <x:f>IF(ISNUMBER(F207),1,0)</x:f>
        <x:v>0</x:v>
      </x:c>
      <x:c r="K207" s="29" t="n">
        <x:f>IF(COUNTA(A207:F207)=0,0,1)</x:f>
        <x:v>0</x:v>
      </x:c>
    </x:row>
    <x:row r="208" ht="36" customHeight="1">
      <x:c r="A208" s="34"/>
      <x:c r="B208" s="34"/>
      <x:c r="C208" s="35"/>
      <x:c r="D208" s="36"/>
      <x:c r="E208" s="36"/>
      <x:c r="F208" s="37"/>
      <x:c r="G208" s="38" t="n">
        <x:f>IF(K208=0,0,IF(H208="",1,-1))</x:f>
        <x:v>0</x:v>
      </x:c>
      <x:c r="H208" s="33" t="str">
        <x:f>IF(K208=0,"",IF(A208="","Podaj ID wyjścia",IF(IF(IFERROR(OR(CODE(UPPER(LEFT(A208,1)))&lt;65,CODE(UPPER(LEFT(A208,1)))&gt;90),TRUE),TRUE,OR(NOT(ISTEXT(A208)),LEN(A208)&gt;64,LEN(A208)&lt;&gt;LEN(SUBSTITUTE(A208,"*","")),LEN(A208)&lt;&gt;LEN(SUBSTITUTE(A208,"?","")),LEN(A208)&lt;&gt;LEN(SUBSTITUTE(A208,"~","")),LEN(A208)&lt;&gt;LEN(SUBSTITUTE(A208,"=","")),LEN(A208)&lt;&gt;LEN(SUBSTITUTE(A208,"&lt;","")),LEN(A208)&lt;&gt;LEN(SUBSTITUTE(A208,"&gt;","")))),"ID: tekst zaczynający się od A–Z, do 64 znaków; bez *, ?, ~, =, &lt; i &gt;. Przykład: T-001.",IF(COUNTIFS('Exits'!$A$9:$A$608,A208)&lt;&gt;1,"ID wyjścia się powtarza",IF(B208="","Podaj ID nadrzędnej transakcji",IF(IF(IFERROR(OR(CODE(UPPER(LEFT(B208,1)))&lt;65,CODE(UPPER(LEFT(B208,1)))&gt;90),TRUE),TRUE,OR(NOT(ISTEXT(B208)),LEN(B208)&gt;64,LEN(B208)&lt;&gt;LEN(SUBSTITUTE(B208,"*","")),LEN(B208)&lt;&gt;LEN(SUBSTITUTE(B208,"?","")),LEN(B208)&lt;&gt;LEN(SUBSTITUTE(B208,"~","")),LEN(B208)&lt;&gt;LEN(SUBSTITUTE(B208,"=","")),LEN(B208)&lt;&gt;LEN(SUBSTITUTE(B208,"&lt;","")),LEN(B208)&lt;&gt;LEN(SUBSTITUTE(B208,"&gt;","")))),"ID: tekst zaczynający się od A–Z, do 64 znaków; bez *, ?, ~, =, &lt; i &gt;. Przykład: T-001.",IF(COUNTIFS('Trades'!$A$9:$A$208,B208)&lt;&gt;1,"ID musi pasować do jednego wiersza Trades",IF(NOT(ISNUMBER(C208)),"Podaj prawidłowy czas zamknięcia",IF(OR(C208&lt;1,C208&gt;2958465),"Podaj prawidłowy czas zamknięcia",IF(NOT(ISNUMBER(D208)),"Podaj dodatnią zamkniętą ilość",IF(OR(D208&lt;=0,D208&gt;1000000,ROUND(D208,8)&lt;&gt;D208),"Podaj dodatnią zamkniętą ilość",IF(NOT(ISNUMBER(INDEX('Trades'!$D$9:$D$208,MATCH(B208,'Trades'!$A$9:$A$208,0)))),"Podaj prawidłowy czas otwarcia",IF(C208&lt;INDEX('Trades'!$D$9:$D$208,MATCH(B208,'Trades'!$A$9:$A$208,0)),"Wyjście poprzedza otwarcie",IF(AND(E208&lt;&gt;"",OR(NOT(ISNUMBER(E208)),E208&lt;=0)),"Podaj dodatnią cenę lub pozostaw puste",IF(AND(F208&lt;&gt;"",NOT(ISNUMBER(F208))),"P&amp;L brutto musi być liczbą lub pozostać pusty",IF(AND(ISNUMBER(F208),OR(ABS(F208)&gt;1000000000,ROUND(F208,2)&lt;&gt;F208)),"Kwoty: do 2 miejsc po przecinku; wartość bezwzględna wpisu ≤ 1 000 000 000.",""))))))))))))))))</x:f>
      </x:c>
      <x:c r="I208" s="29" t="str">
        <x:f>IF(ISNUMBER(D208),ROUND(D208,8),"")</x:f>
      </x:c>
      <x:c r="J208" s="29" t="n">
        <x:f>IF(ISNUMBER(F208),1,0)</x:f>
        <x:v>0</x:v>
      </x:c>
      <x:c r="K208" s="29" t="n">
        <x:f>IF(COUNTA(A208:F208)=0,0,1)</x:f>
        <x:v>0</x:v>
      </x:c>
    </x:row>
    <x:row r="209" ht="36" customHeight="1">
      <x:c r="A209" s="34"/>
      <x:c r="B209" s="34"/>
      <x:c r="C209" s="35"/>
      <x:c r="D209" s="36"/>
      <x:c r="E209" s="36"/>
      <x:c r="F209" s="37"/>
      <x:c r="G209" s="38" t="n">
        <x:f>IF(K209=0,0,IF(H209="",1,-1))</x:f>
        <x:v>0</x:v>
      </x:c>
      <x:c r="H209" s="33" t="str">
        <x:f>IF(K209=0,"",IF(A209="","Podaj ID wyjścia",IF(IF(IFERROR(OR(CODE(UPPER(LEFT(A209,1)))&lt;65,CODE(UPPER(LEFT(A209,1)))&gt;90),TRUE),TRUE,OR(NOT(ISTEXT(A209)),LEN(A209)&gt;64,LEN(A209)&lt;&gt;LEN(SUBSTITUTE(A209,"*","")),LEN(A209)&lt;&gt;LEN(SUBSTITUTE(A209,"?","")),LEN(A209)&lt;&gt;LEN(SUBSTITUTE(A209,"~","")),LEN(A209)&lt;&gt;LEN(SUBSTITUTE(A209,"=","")),LEN(A209)&lt;&gt;LEN(SUBSTITUTE(A209,"&lt;","")),LEN(A209)&lt;&gt;LEN(SUBSTITUTE(A209,"&gt;","")))),"ID: tekst zaczynający się od A–Z, do 64 znaków; bez *, ?, ~, =, &lt; i &gt;. Przykład: T-001.",IF(COUNTIFS('Exits'!$A$9:$A$608,A209)&lt;&gt;1,"ID wyjścia się powtarza",IF(B209="","Podaj ID nadrzędnej transakcji",IF(IF(IFERROR(OR(CODE(UPPER(LEFT(B209,1)))&lt;65,CODE(UPPER(LEFT(B209,1)))&gt;90),TRUE),TRUE,OR(NOT(ISTEXT(B209)),LEN(B209)&gt;64,LEN(B209)&lt;&gt;LEN(SUBSTITUTE(B209,"*","")),LEN(B209)&lt;&gt;LEN(SUBSTITUTE(B209,"?","")),LEN(B209)&lt;&gt;LEN(SUBSTITUTE(B209,"~","")),LEN(B209)&lt;&gt;LEN(SUBSTITUTE(B209,"=","")),LEN(B209)&lt;&gt;LEN(SUBSTITUTE(B209,"&lt;","")),LEN(B209)&lt;&gt;LEN(SUBSTITUTE(B209,"&gt;","")))),"ID: tekst zaczynający się od A–Z, do 64 znaków; bez *, ?, ~, =, &lt; i &gt;. Przykład: T-001.",IF(COUNTIFS('Trades'!$A$9:$A$208,B209)&lt;&gt;1,"ID musi pasować do jednego wiersza Trades",IF(NOT(ISNUMBER(C209)),"Podaj prawidłowy czas zamknięcia",IF(OR(C209&lt;1,C209&gt;2958465),"Podaj prawidłowy czas zamknięcia",IF(NOT(ISNUMBER(D209)),"Podaj dodatnią zamkniętą ilość",IF(OR(D209&lt;=0,D209&gt;1000000,ROUND(D209,8)&lt;&gt;D209),"Podaj dodatnią zamkniętą ilość",IF(NOT(ISNUMBER(INDEX('Trades'!$D$9:$D$208,MATCH(B209,'Trades'!$A$9:$A$208,0)))),"Podaj prawidłowy czas otwarcia",IF(C209&lt;INDEX('Trades'!$D$9:$D$208,MATCH(B209,'Trades'!$A$9:$A$208,0)),"Wyjście poprzedza otwarcie",IF(AND(E209&lt;&gt;"",OR(NOT(ISNUMBER(E209)),E209&lt;=0)),"Podaj dodatnią cenę lub pozostaw puste",IF(AND(F209&lt;&gt;"",NOT(ISNUMBER(F209))),"P&amp;L brutto musi być liczbą lub pozostać pusty",IF(AND(ISNUMBER(F209),OR(ABS(F209)&gt;1000000000,ROUND(F209,2)&lt;&gt;F209)),"Kwoty: do 2 miejsc po przecinku; wartość bezwzględna wpisu ≤ 1 000 000 000.",""))))))))))))))))</x:f>
      </x:c>
      <x:c r="I209" s="29" t="str">
        <x:f>IF(ISNUMBER(D209),ROUND(D209,8),"")</x:f>
      </x:c>
      <x:c r="J209" s="29" t="n">
        <x:f>IF(ISNUMBER(F209),1,0)</x:f>
        <x:v>0</x:v>
      </x:c>
      <x:c r="K209" s="29" t="n">
        <x:f>IF(COUNTA(A209:F209)=0,0,1)</x:f>
        <x:v>0</x:v>
      </x:c>
    </x:row>
    <x:row r="210" ht="36" customHeight="1">
      <x:c r="A210" s="34"/>
      <x:c r="B210" s="34"/>
      <x:c r="C210" s="35"/>
      <x:c r="D210" s="36"/>
      <x:c r="E210" s="36"/>
      <x:c r="F210" s="37"/>
      <x:c r="G210" s="38" t="n">
        <x:f>IF(K210=0,0,IF(H210="",1,-1))</x:f>
        <x:v>0</x:v>
      </x:c>
      <x:c r="H210" s="33" t="str">
        <x:f>IF(K210=0,"",IF(A210="","Podaj ID wyjścia",IF(IF(IFERROR(OR(CODE(UPPER(LEFT(A210,1)))&lt;65,CODE(UPPER(LEFT(A210,1)))&gt;90),TRUE),TRUE,OR(NOT(ISTEXT(A210)),LEN(A210)&gt;64,LEN(A210)&lt;&gt;LEN(SUBSTITUTE(A210,"*","")),LEN(A210)&lt;&gt;LEN(SUBSTITUTE(A210,"?","")),LEN(A210)&lt;&gt;LEN(SUBSTITUTE(A210,"~","")),LEN(A210)&lt;&gt;LEN(SUBSTITUTE(A210,"=","")),LEN(A210)&lt;&gt;LEN(SUBSTITUTE(A210,"&lt;","")),LEN(A210)&lt;&gt;LEN(SUBSTITUTE(A210,"&gt;","")))),"ID: tekst zaczynający się od A–Z, do 64 znaków; bez *, ?, ~, =, &lt; i &gt;. Przykład: T-001.",IF(COUNTIFS('Exits'!$A$9:$A$608,A210)&lt;&gt;1,"ID wyjścia się powtarza",IF(B210="","Podaj ID nadrzędnej transakcji",IF(IF(IFERROR(OR(CODE(UPPER(LEFT(B210,1)))&lt;65,CODE(UPPER(LEFT(B210,1)))&gt;90),TRUE),TRUE,OR(NOT(ISTEXT(B210)),LEN(B210)&gt;64,LEN(B210)&lt;&gt;LEN(SUBSTITUTE(B210,"*","")),LEN(B210)&lt;&gt;LEN(SUBSTITUTE(B210,"?","")),LEN(B210)&lt;&gt;LEN(SUBSTITUTE(B210,"~","")),LEN(B210)&lt;&gt;LEN(SUBSTITUTE(B210,"=","")),LEN(B210)&lt;&gt;LEN(SUBSTITUTE(B210,"&lt;","")),LEN(B210)&lt;&gt;LEN(SUBSTITUTE(B210,"&gt;","")))),"ID: tekst zaczynający się od A–Z, do 64 znaków; bez *, ?, ~, =, &lt; i &gt;. Przykład: T-001.",IF(COUNTIFS('Trades'!$A$9:$A$208,B210)&lt;&gt;1,"ID musi pasować do jednego wiersza Trades",IF(NOT(ISNUMBER(C210)),"Podaj prawidłowy czas zamknięcia",IF(OR(C210&lt;1,C210&gt;2958465),"Podaj prawidłowy czas zamknięcia",IF(NOT(ISNUMBER(D210)),"Podaj dodatnią zamkniętą ilość",IF(OR(D210&lt;=0,D210&gt;1000000,ROUND(D210,8)&lt;&gt;D210),"Podaj dodatnią zamkniętą ilość",IF(NOT(ISNUMBER(INDEX('Trades'!$D$9:$D$208,MATCH(B210,'Trades'!$A$9:$A$208,0)))),"Podaj prawidłowy czas otwarcia",IF(C210&lt;INDEX('Trades'!$D$9:$D$208,MATCH(B210,'Trades'!$A$9:$A$208,0)),"Wyjście poprzedza otwarcie",IF(AND(E210&lt;&gt;"",OR(NOT(ISNUMBER(E210)),E210&lt;=0)),"Podaj dodatnią cenę lub pozostaw puste",IF(AND(F210&lt;&gt;"",NOT(ISNUMBER(F210))),"P&amp;L brutto musi być liczbą lub pozostać pusty",IF(AND(ISNUMBER(F210),OR(ABS(F210)&gt;1000000000,ROUND(F210,2)&lt;&gt;F210)),"Kwoty: do 2 miejsc po przecinku; wartość bezwzględna wpisu ≤ 1 000 000 000.",""))))))))))))))))</x:f>
      </x:c>
      <x:c r="I210" s="29" t="str">
        <x:f>IF(ISNUMBER(D210),ROUND(D210,8),"")</x:f>
      </x:c>
      <x:c r="J210" s="29" t="n">
        <x:f>IF(ISNUMBER(F210),1,0)</x:f>
        <x:v>0</x:v>
      </x:c>
      <x:c r="K210" s="29" t="n">
        <x:f>IF(COUNTA(A210:F210)=0,0,1)</x:f>
        <x:v>0</x:v>
      </x:c>
    </x:row>
    <x:row r="211" ht="36" customHeight="1">
      <x:c r="A211" s="34"/>
      <x:c r="B211" s="34"/>
      <x:c r="C211" s="35"/>
      <x:c r="D211" s="36"/>
      <x:c r="E211" s="36"/>
      <x:c r="F211" s="37"/>
      <x:c r="G211" s="38" t="n">
        <x:f>IF(K211=0,0,IF(H211="",1,-1))</x:f>
        <x:v>0</x:v>
      </x:c>
      <x:c r="H211" s="33" t="str">
        <x:f>IF(K211=0,"",IF(A211="","Podaj ID wyjścia",IF(IF(IFERROR(OR(CODE(UPPER(LEFT(A211,1)))&lt;65,CODE(UPPER(LEFT(A211,1)))&gt;90),TRUE),TRUE,OR(NOT(ISTEXT(A211)),LEN(A211)&gt;64,LEN(A211)&lt;&gt;LEN(SUBSTITUTE(A211,"*","")),LEN(A211)&lt;&gt;LEN(SUBSTITUTE(A211,"?","")),LEN(A211)&lt;&gt;LEN(SUBSTITUTE(A211,"~","")),LEN(A211)&lt;&gt;LEN(SUBSTITUTE(A211,"=","")),LEN(A211)&lt;&gt;LEN(SUBSTITUTE(A211,"&lt;","")),LEN(A211)&lt;&gt;LEN(SUBSTITUTE(A211,"&gt;","")))),"ID: tekst zaczynający się od A–Z, do 64 znaków; bez *, ?, ~, =, &lt; i &gt;. Przykład: T-001.",IF(COUNTIFS('Exits'!$A$9:$A$608,A211)&lt;&gt;1,"ID wyjścia się powtarza",IF(B211="","Podaj ID nadrzędnej transakcji",IF(IF(IFERROR(OR(CODE(UPPER(LEFT(B211,1)))&lt;65,CODE(UPPER(LEFT(B211,1)))&gt;90),TRUE),TRUE,OR(NOT(ISTEXT(B211)),LEN(B211)&gt;64,LEN(B211)&lt;&gt;LEN(SUBSTITUTE(B211,"*","")),LEN(B211)&lt;&gt;LEN(SUBSTITUTE(B211,"?","")),LEN(B211)&lt;&gt;LEN(SUBSTITUTE(B211,"~","")),LEN(B211)&lt;&gt;LEN(SUBSTITUTE(B211,"=","")),LEN(B211)&lt;&gt;LEN(SUBSTITUTE(B211,"&lt;","")),LEN(B211)&lt;&gt;LEN(SUBSTITUTE(B211,"&gt;","")))),"ID: tekst zaczynający się od A–Z, do 64 znaków; bez *, ?, ~, =, &lt; i &gt;. Przykład: T-001.",IF(COUNTIFS('Trades'!$A$9:$A$208,B211)&lt;&gt;1,"ID musi pasować do jednego wiersza Trades",IF(NOT(ISNUMBER(C211)),"Podaj prawidłowy czas zamknięcia",IF(OR(C211&lt;1,C211&gt;2958465),"Podaj prawidłowy czas zamknięcia",IF(NOT(ISNUMBER(D211)),"Podaj dodatnią zamkniętą ilość",IF(OR(D211&lt;=0,D211&gt;1000000,ROUND(D211,8)&lt;&gt;D211),"Podaj dodatnią zamkniętą ilość",IF(NOT(ISNUMBER(INDEX('Trades'!$D$9:$D$208,MATCH(B211,'Trades'!$A$9:$A$208,0)))),"Podaj prawidłowy czas otwarcia",IF(C211&lt;INDEX('Trades'!$D$9:$D$208,MATCH(B211,'Trades'!$A$9:$A$208,0)),"Wyjście poprzedza otwarcie",IF(AND(E211&lt;&gt;"",OR(NOT(ISNUMBER(E211)),E211&lt;=0)),"Podaj dodatnią cenę lub pozostaw puste",IF(AND(F211&lt;&gt;"",NOT(ISNUMBER(F211))),"P&amp;L brutto musi być liczbą lub pozostać pusty",IF(AND(ISNUMBER(F211),OR(ABS(F211)&gt;1000000000,ROUND(F211,2)&lt;&gt;F211)),"Kwoty: do 2 miejsc po przecinku; wartość bezwzględna wpisu ≤ 1 000 000 000.",""))))))))))))))))</x:f>
      </x:c>
      <x:c r="I211" s="29" t="str">
        <x:f>IF(ISNUMBER(D211),ROUND(D211,8),"")</x:f>
      </x:c>
      <x:c r="J211" s="29" t="n">
        <x:f>IF(ISNUMBER(F211),1,0)</x:f>
        <x:v>0</x:v>
      </x:c>
      <x:c r="K211" s="29" t="n">
        <x:f>IF(COUNTA(A211:F211)=0,0,1)</x:f>
        <x:v>0</x:v>
      </x:c>
    </x:row>
    <x:row r="212" ht="36" customHeight="1">
      <x:c r="A212" s="34"/>
      <x:c r="B212" s="34"/>
      <x:c r="C212" s="35"/>
      <x:c r="D212" s="36"/>
      <x:c r="E212" s="36"/>
      <x:c r="F212" s="37"/>
      <x:c r="G212" s="38" t="n">
        <x:f>IF(K212=0,0,IF(H212="",1,-1))</x:f>
        <x:v>0</x:v>
      </x:c>
      <x:c r="H212" s="33" t="str">
        <x:f>IF(K212=0,"",IF(A212="","Podaj ID wyjścia",IF(IF(IFERROR(OR(CODE(UPPER(LEFT(A212,1)))&lt;65,CODE(UPPER(LEFT(A212,1)))&gt;90),TRUE),TRUE,OR(NOT(ISTEXT(A212)),LEN(A212)&gt;64,LEN(A212)&lt;&gt;LEN(SUBSTITUTE(A212,"*","")),LEN(A212)&lt;&gt;LEN(SUBSTITUTE(A212,"?","")),LEN(A212)&lt;&gt;LEN(SUBSTITUTE(A212,"~","")),LEN(A212)&lt;&gt;LEN(SUBSTITUTE(A212,"=","")),LEN(A212)&lt;&gt;LEN(SUBSTITUTE(A212,"&lt;","")),LEN(A212)&lt;&gt;LEN(SUBSTITUTE(A212,"&gt;","")))),"ID: tekst zaczynający się od A–Z, do 64 znaków; bez *, ?, ~, =, &lt; i &gt;. Przykład: T-001.",IF(COUNTIFS('Exits'!$A$9:$A$608,A212)&lt;&gt;1,"ID wyjścia się powtarza",IF(B212="","Podaj ID nadrzędnej transakcji",IF(IF(IFERROR(OR(CODE(UPPER(LEFT(B212,1)))&lt;65,CODE(UPPER(LEFT(B212,1)))&gt;90),TRUE),TRUE,OR(NOT(ISTEXT(B212)),LEN(B212)&gt;64,LEN(B212)&lt;&gt;LEN(SUBSTITUTE(B212,"*","")),LEN(B212)&lt;&gt;LEN(SUBSTITUTE(B212,"?","")),LEN(B212)&lt;&gt;LEN(SUBSTITUTE(B212,"~","")),LEN(B212)&lt;&gt;LEN(SUBSTITUTE(B212,"=","")),LEN(B212)&lt;&gt;LEN(SUBSTITUTE(B212,"&lt;","")),LEN(B212)&lt;&gt;LEN(SUBSTITUTE(B212,"&gt;","")))),"ID: tekst zaczynający się od A–Z, do 64 znaków; bez *, ?, ~, =, &lt; i &gt;. Przykład: T-001.",IF(COUNTIFS('Trades'!$A$9:$A$208,B212)&lt;&gt;1,"ID musi pasować do jednego wiersza Trades",IF(NOT(ISNUMBER(C212)),"Podaj prawidłowy czas zamknięcia",IF(OR(C212&lt;1,C212&gt;2958465),"Podaj prawidłowy czas zamknięcia",IF(NOT(ISNUMBER(D212)),"Podaj dodatnią zamkniętą ilość",IF(OR(D212&lt;=0,D212&gt;1000000,ROUND(D212,8)&lt;&gt;D212),"Podaj dodatnią zamkniętą ilość",IF(NOT(ISNUMBER(INDEX('Trades'!$D$9:$D$208,MATCH(B212,'Trades'!$A$9:$A$208,0)))),"Podaj prawidłowy czas otwarcia",IF(C212&lt;INDEX('Trades'!$D$9:$D$208,MATCH(B212,'Trades'!$A$9:$A$208,0)),"Wyjście poprzedza otwarcie",IF(AND(E212&lt;&gt;"",OR(NOT(ISNUMBER(E212)),E212&lt;=0)),"Podaj dodatnią cenę lub pozostaw puste",IF(AND(F212&lt;&gt;"",NOT(ISNUMBER(F212))),"P&amp;L brutto musi być liczbą lub pozostać pusty",IF(AND(ISNUMBER(F212),OR(ABS(F212)&gt;1000000000,ROUND(F212,2)&lt;&gt;F212)),"Kwoty: do 2 miejsc po przecinku; wartość bezwzględna wpisu ≤ 1 000 000 000.",""))))))))))))))))</x:f>
      </x:c>
      <x:c r="I212" s="29" t="str">
        <x:f>IF(ISNUMBER(D212),ROUND(D212,8),"")</x:f>
      </x:c>
      <x:c r="J212" s="29" t="n">
        <x:f>IF(ISNUMBER(F212),1,0)</x:f>
        <x:v>0</x:v>
      </x:c>
      <x:c r="K212" s="29" t="n">
        <x:f>IF(COUNTA(A212:F212)=0,0,1)</x:f>
        <x:v>0</x:v>
      </x:c>
    </x:row>
    <x:row r="213" ht="36" customHeight="1">
      <x:c r="A213" s="34"/>
      <x:c r="B213" s="34"/>
      <x:c r="C213" s="35"/>
      <x:c r="D213" s="36"/>
      <x:c r="E213" s="36"/>
      <x:c r="F213" s="37"/>
      <x:c r="G213" s="38" t="n">
        <x:f>IF(K213=0,0,IF(H213="",1,-1))</x:f>
        <x:v>0</x:v>
      </x:c>
      <x:c r="H213" s="33" t="str">
        <x:f>IF(K213=0,"",IF(A213="","Podaj ID wyjścia",IF(IF(IFERROR(OR(CODE(UPPER(LEFT(A213,1)))&lt;65,CODE(UPPER(LEFT(A213,1)))&gt;90),TRUE),TRUE,OR(NOT(ISTEXT(A213)),LEN(A213)&gt;64,LEN(A213)&lt;&gt;LEN(SUBSTITUTE(A213,"*","")),LEN(A213)&lt;&gt;LEN(SUBSTITUTE(A213,"?","")),LEN(A213)&lt;&gt;LEN(SUBSTITUTE(A213,"~","")),LEN(A213)&lt;&gt;LEN(SUBSTITUTE(A213,"=","")),LEN(A213)&lt;&gt;LEN(SUBSTITUTE(A213,"&lt;","")),LEN(A213)&lt;&gt;LEN(SUBSTITUTE(A213,"&gt;","")))),"ID: tekst zaczynający się od A–Z, do 64 znaków; bez *, ?, ~, =, &lt; i &gt;. Przykład: T-001.",IF(COUNTIFS('Exits'!$A$9:$A$608,A213)&lt;&gt;1,"ID wyjścia się powtarza",IF(B213="","Podaj ID nadrzędnej transakcji",IF(IF(IFERROR(OR(CODE(UPPER(LEFT(B213,1)))&lt;65,CODE(UPPER(LEFT(B213,1)))&gt;90),TRUE),TRUE,OR(NOT(ISTEXT(B213)),LEN(B213)&gt;64,LEN(B213)&lt;&gt;LEN(SUBSTITUTE(B213,"*","")),LEN(B213)&lt;&gt;LEN(SUBSTITUTE(B213,"?","")),LEN(B213)&lt;&gt;LEN(SUBSTITUTE(B213,"~","")),LEN(B213)&lt;&gt;LEN(SUBSTITUTE(B213,"=","")),LEN(B213)&lt;&gt;LEN(SUBSTITUTE(B213,"&lt;","")),LEN(B213)&lt;&gt;LEN(SUBSTITUTE(B213,"&gt;","")))),"ID: tekst zaczynający się od A–Z, do 64 znaków; bez *, ?, ~, =, &lt; i &gt;. Przykład: T-001.",IF(COUNTIFS('Trades'!$A$9:$A$208,B213)&lt;&gt;1,"ID musi pasować do jednego wiersza Trades",IF(NOT(ISNUMBER(C213)),"Podaj prawidłowy czas zamknięcia",IF(OR(C213&lt;1,C213&gt;2958465),"Podaj prawidłowy czas zamknięcia",IF(NOT(ISNUMBER(D213)),"Podaj dodatnią zamkniętą ilość",IF(OR(D213&lt;=0,D213&gt;1000000,ROUND(D213,8)&lt;&gt;D213),"Podaj dodatnią zamkniętą ilość",IF(NOT(ISNUMBER(INDEX('Trades'!$D$9:$D$208,MATCH(B213,'Trades'!$A$9:$A$208,0)))),"Podaj prawidłowy czas otwarcia",IF(C213&lt;INDEX('Trades'!$D$9:$D$208,MATCH(B213,'Trades'!$A$9:$A$208,0)),"Wyjście poprzedza otwarcie",IF(AND(E213&lt;&gt;"",OR(NOT(ISNUMBER(E213)),E213&lt;=0)),"Podaj dodatnią cenę lub pozostaw puste",IF(AND(F213&lt;&gt;"",NOT(ISNUMBER(F213))),"P&amp;L brutto musi być liczbą lub pozostać pusty",IF(AND(ISNUMBER(F213),OR(ABS(F213)&gt;1000000000,ROUND(F213,2)&lt;&gt;F213)),"Kwoty: do 2 miejsc po przecinku; wartość bezwzględna wpisu ≤ 1 000 000 000.",""))))))))))))))))</x:f>
      </x:c>
      <x:c r="I213" s="29" t="str">
        <x:f>IF(ISNUMBER(D213),ROUND(D213,8),"")</x:f>
      </x:c>
      <x:c r="J213" s="29" t="n">
        <x:f>IF(ISNUMBER(F213),1,0)</x:f>
        <x:v>0</x:v>
      </x:c>
      <x:c r="K213" s="29" t="n">
        <x:f>IF(COUNTA(A213:F213)=0,0,1)</x:f>
        <x:v>0</x:v>
      </x:c>
    </x:row>
    <x:row r="214" ht="36" customHeight="1">
      <x:c r="A214" s="34"/>
      <x:c r="B214" s="34"/>
      <x:c r="C214" s="35"/>
      <x:c r="D214" s="36"/>
      <x:c r="E214" s="36"/>
      <x:c r="F214" s="37"/>
      <x:c r="G214" s="38" t="n">
        <x:f>IF(K214=0,0,IF(H214="",1,-1))</x:f>
        <x:v>0</x:v>
      </x:c>
      <x:c r="H214" s="33" t="str">
        <x:f>IF(K214=0,"",IF(A214="","Podaj ID wyjścia",IF(IF(IFERROR(OR(CODE(UPPER(LEFT(A214,1)))&lt;65,CODE(UPPER(LEFT(A214,1)))&gt;90),TRUE),TRUE,OR(NOT(ISTEXT(A214)),LEN(A214)&gt;64,LEN(A214)&lt;&gt;LEN(SUBSTITUTE(A214,"*","")),LEN(A214)&lt;&gt;LEN(SUBSTITUTE(A214,"?","")),LEN(A214)&lt;&gt;LEN(SUBSTITUTE(A214,"~","")),LEN(A214)&lt;&gt;LEN(SUBSTITUTE(A214,"=","")),LEN(A214)&lt;&gt;LEN(SUBSTITUTE(A214,"&lt;","")),LEN(A214)&lt;&gt;LEN(SUBSTITUTE(A214,"&gt;","")))),"ID: tekst zaczynający się od A–Z, do 64 znaków; bez *, ?, ~, =, &lt; i &gt;. Przykład: T-001.",IF(COUNTIFS('Exits'!$A$9:$A$608,A214)&lt;&gt;1,"ID wyjścia się powtarza",IF(B214="","Podaj ID nadrzędnej transakcji",IF(IF(IFERROR(OR(CODE(UPPER(LEFT(B214,1)))&lt;65,CODE(UPPER(LEFT(B214,1)))&gt;90),TRUE),TRUE,OR(NOT(ISTEXT(B214)),LEN(B214)&gt;64,LEN(B214)&lt;&gt;LEN(SUBSTITUTE(B214,"*","")),LEN(B214)&lt;&gt;LEN(SUBSTITUTE(B214,"?","")),LEN(B214)&lt;&gt;LEN(SUBSTITUTE(B214,"~","")),LEN(B214)&lt;&gt;LEN(SUBSTITUTE(B214,"=","")),LEN(B214)&lt;&gt;LEN(SUBSTITUTE(B214,"&lt;","")),LEN(B214)&lt;&gt;LEN(SUBSTITUTE(B214,"&gt;","")))),"ID: tekst zaczynający się od A–Z, do 64 znaków; bez *, ?, ~, =, &lt; i &gt;. Przykład: T-001.",IF(COUNTIFS('Trades'!$A$9:$A$208,B214)&lt;&gt;1,"ID musi pasować do jednego wiersza Trades",IF(NOT(ISNUMBER(C214)),"Podaj prawidłowy czas zamknięcia",IF(OR(C214&lt;1,C214&gt;2958465),"Podaj prawidłowy czas zamknięcia",IF(NOT(ISNUMBER(D214)),"Podaj dodatnią zamkniętą ilość",IF(OR(D214&lt;=0,D214&gt;1000000,ROUND(D214,8)&lt;&gt;D214),"Podaj dodatnią zamkniętą ilość",IF(NOT(ISNUMBER(INDEX('Trades'!$D$9:$D$208,MATCH(B214,'Trades'!$A$9:$A$208,0)))),"Podaj prawidłowy czas otwarcia",IF(C214&lt;INDEX('Trades'!$D$9:$D$208,MATCH(B214,'Trades'!$A$9:$A$208,0)),"Wyjście poprzedza otwarcie",IF(AND(E214&lt;&gt;"",OR(NOT(ISNUMBER(E214)),E214&lt;=0)),"Podaj dodatnią cenę lub pozostaw puste",IF(AND(F214&lt;&gt;"",NOT(ISNUMBER(F214))),"P&amp;L brutto musi być liczbą lub pozostać pusty",IF(AND(ISNUMBER(F214),OR(ABS(F214)&gt;1000000000,ROUND(F214,2)&lt;&gt;F214)),"Kwoty: do 2 miejsc po przecinku; wartość bezwzględna wpisu ≤ 1 000 000 000.",""))))))))))))))))</x:f>
      </x:c>
      <x:c r="I214" s="29" t="str">
        <x:f>IF(ISNUMBER(D214),ROUND(D214,8),"")</x:f>
      </x:c>
      <x:c r="J214" s="29" t="n">
        <x:f>IF(ISNUMBER(F214),1,0)</x:f>
        <x:v>0</x:v>
      </x:c>
      <x:c r="K214" s="29" t="n">
        <x:f>IF(COUNTA(A214:F214)=0,0,1)</x:f>
        <x:v>0</x:v>
      </x:c>
    </x:row>
    <x:row r="215" ht="36" customHeight="1">
      <x:c r="A215" s="34"/>
      <x:c r="B215" s="34"/>
      <x:c r="C215" s="35"/>
      <x:c r="D215" s="36"/>
      <x:c r="E215" s="36"/>
      <x:c r="F215" s="37"/>
      <x:c r="G215" s="38" t="n">
        <x:f>IF(K215=0,0,IF(H215="",1,-1))</x:f>
        <x:v>0</x:v>
      </x:c>
      <x:c r="H215" s="33" t="str">
        <x:f>IF(K215=0,"",IF(A215="","Podaj ID wyjścia",IF(IF(IFERROR(OR(CODE(UPPER(LEFT(A215,1)))&lt;65,CODE(UPPER(LEFT(A215,1)))&gt;90),TRUE),TRUE,OR(NOT(ISTEXT(A215)),LEN(A215)&gt;64,LEN(A215)&lt;&gt;LEN(SUBSTITUTE(A215,"*","")),LEN(A215)&lt;&gt;LEN(SUBSTITUTE(A215,"?","")),LEN(A215)&lt;&gt;LEN(SUBSTITUTE(A215,"~","")),LEN(A215)&lt;&gt;LEN(SUBSTITUTE(A215,"=","")),LEN(A215)&lt;&gt;LEN(SUBSTITUTE(A215,"&lt;","")),LEN(A215)&lt;&gt;LEN(SUBSTITUTE(A215,"&gt;","")))),"ID: tekst zaczynający się od A–Z, do 64 znaków; bez *, ?, ~, =, &lt; i &gt;. Przykład: T-001.",IF(COUNTIFS('Exits'!$A$9:$A$608,A215)&lt;&gt;1,"ID wyjścia się powtarza",IF(B215="","Podaj ID nadrzędnej transakcji",IF(IF(IFERROR(OR(CODE(UPPER(LEFT(B215,1)))&lt;65,CODE(UPPER(LEFT(B215,1)))&gt;90),TRUE),TRUE,OR(NOT(ISTEXT(B215)),LEN(B215)&gt;64,LEN(B215)&lt;&gt;LEN(SUBSTITUTE(B215,"*","")),LEN(B215)&lt;&gt;LEN(SUBSTITUTE(B215,"?","")),LEN(B215)&lt;&gt;LEN(SUBSTITUTE(B215,"~","")),LEN(B215)&lt;&gt;LEN(SUBSTITUTE(B215,"=","")),LEN(B215)&lt;&gt;LEN(SUBSTITUTE(B215,"&lt;","")),LEN(B215)&lt;&gt;LEN(SUBSTITUTE(B215,"&gt;","")))),"ID: tekst zaczynający się od A–Z, do 64 znaków; bez *, ?, ~, =, &lt; i &gt;. Przykład: T-001.",IF(COUNTIFS('Trades'!$A$9:$A$208,B215)&lt;&gt;1,"ID musi pasować do jednego wiersza Trades",IF(NOT(ISNUMBER(C215)),"Podaj prawidłowy czas zamknięcia",IF(OR(C215&lt;1,C215&gt;2958465),"Podaj prawidłowy czas zamknięcia",IF(NOT(ISNUMBER(D215)),"Podaj dodatnią zamkniętą ilość",IF(OR(D215&lt;=0,D215&gt;1000000,ROUND(D215,8)&lt;&gt;D215),"Podaj dodatnią zamkniętą ilość",IF(NOT(ISNUMBER(INDEX('Trades'!$D$9:$D$208,MATCH(B215,'Trades'!$A$9:$A$208,0)))),"Podaj prawidłowy czas otwarcia",IF(C215&lt;INDEX('Trades'!$D$9:$D$208,MATCH(B215,'Trades'!$A$9:$A$208,0)),"Wyjście poprzedza otwarcie",IF(AND(E215&lt;&gt;"",OR(NOT(ISNUMBER(E215)),E215&lt;=0)),"Podaj dodatnią cenę lub pozostaw puste",IF(AND(F215&lt;&gt;"",NOT(ISNUMBER(F215))),"P&amp;L brutto musi być liczbą lub pozostać pusty",IF(AND(ISNUMBER(F215),OR(ABS(F215)&gt;1000000000,ROUND(F215,2)&lt;&gt;F215)),"Kwoty: do 2 miejsc po przecinku; wartość bezwzględna wpisu ≤ 1 000 000 000.",""))))))))))))))))</x:f>
      </x:c>
      <x:c r="I215" s="29" t="str">
        <x:f>IF(ISNUMBER(D215),ROUND(D215,8),"")</x:f>
      </x:c>
      <x:c r="J215" s="29" t="n">
        <x:f>IF(ISNUMBER(F215),1,0)</x:f>
        <x:v>0</x:v>
      </x:c>
      <x:c r="K215" s="29" t="n">
        <x:f>IF(COUNTA(A215:F215)=0,0,1)</x:f>
        <x:v>0</x:v>
      </x:c>
    </x:row>
    <x:row r="216" ht="36" customHeight="1">
      <x:c r="A216" s="34"/>
      <x:c r="B216" s="34"/>
      <x:c r="C216" s="35"/>
      <x:c r="D216" s="36"/>
      <x:c r="E216" s="36"/>
      <x:c r="F216" s="37"/>
      <x:c r="G216" s="38" t="n">
        <x:f>IF(K216=0,0,IF(H216="",1,-1))</x:f>
        <x:v>0</x:v>
      </x:c>
      <x:c r="H216" s="33" t="str">
        <x:f>IF(K216=0,"",IF(A216="","Podaj ID wyjścia",IF(IF(IFERROR(OR(CODE(UPPER(LEFT(A216,1)))&lt;65,CODE(UPPER(LEFT(A216,1)))&gt;90),TRUE),TRUE,OR(NOT(ISTEXT(A216)),LEN(A216)&gt;64,LEN(A216)&lt;&gt;LEN(SUBSTITUTE(A216,"*","")),LEN(A216)&lt;&gt;LEN(SUBSTITUTE(A216,"?","")),LEN(A216)&lt;&gt;LEN(SUBSTITUTE(A216,"~","")),LEN(A216)&lt;&gt;LEN(SUBSTITUTE(A216,"=","")),LEN(A216)&lt;&gt;LEN(SUBSTITUTE(A216,"&lt;","")),LEN(A216)&lt;&gt;LEN(SUBSTITUTE(A216,"&gt;","")))),"ID: tekst zaczynający się od A–Z, do 64 znaków; bez *, ?, ~, =, &lt; i &gt;. Przykład: T-001.",IF(COUNTIFS('Exits'!$A$9:$A$608,A216)&lt;&gt;1,"ID wyjścia się powtarza",IF(B216="","Podaj ID nadrzędnej transakcji",IF(IF(IFERROR(OR(CODE(UPPER(LEFT(B216,1)))&lt;65,CODE(UPPER(LEFT(B216,1)))&gt;90),TRUE),TRUE,OR(NOT(ISTEXT(B216)),LEN(B216)&gt;64,LEN(B216)&lt;&gt;LEN(SUBSTITUTE(B216,"*","")),LEN(B216)&lt;&gt;LEN(SUBSTITUTE(B216,"?","")),LEN(B216)&lt;&gt;LEN(SUBSTITUTE(B216,"~","")),LEN(B216)&lt;&gt;LEN(SUBSTITUTE(B216,"=","")),LEN(B216)&lt;&gt;LEN(SUBSTITUTE(B216,"&lt;","")),LEN(B216)&lt;&gt;LEN(SUBSTITUTE(B216,"&gt;","")))),"ID: tekst zaczynający się od A–Z, do 64 znaków; bez *, ?, ~, =, &lt; i &gt;. Przykład: T-001.",IF(COUNTIFS('Trades'!$A$9:$A$208,B216)&lt;&gt;1,"ID musi pasować do jednego wiersza Trades",IF(NOT(ISNUMBER(C216)),"Podaj prawidłowy czas zamknięcia",IF(OR(C216&lt;1,C216&gt;2958465),"Podaj prawidłowy czas zamknięcia",IF(NOT(ISNUMBER(D216)),"Podaj dodatnią zamkniętą ilość",IF(OR(D216&lt;=0,D216&gt;1000000,ROUND(D216,8)&lt;&gt;D216),"Podaj dodatnią zamkniętą ilość",IF(NOT(ISNUMBER(INDEX('Trades'!$D$9:$D$208,MATCH(B216,'Trades'!$A$9:$A$208,0)))),"Podaj prawidłowy czas otwarcia",IF(C216&lt;INDEX('Trades'!$D$9:$D$208,MATCH(B216,'Trades'!$A$9:$A$208,0)),"Wyjście poprzedza otwarcie",IF(AND(E216&lt;&gt;"",OR(NOT(ISNUMBER(E216)),E216&lt;=0)),"Podaj dodatnią cenę lub pozostaw puste",IF(AND(F216&lt;&gt;"",NOT(ISNUMBER(F216))),"P&amp;L brutto musi być liczbą lub pozostać pusty",IF(AND(ISNUMBER(F216),OR(ABS(F216)&gt;1000000000,ROUND(F216,2)&lt;&gt;F216)),"Kwoty: do 2 miejsc po przecinku; wartość bezwzględna wpisu ≤ 1 000 000 000.",""))))))))))))))))</x:f>
      </x:c>
      <x:c r="I216" s="29" t="str">
        <x:f>IF(ISNUMBER(D216),ROUND(D216,8),"")</x:f>
      </x:c>
      <x:c r="J216" s="29" t="n">
        <x:f>IF(ISNUMBER(F216),1,0)</x:f>
        <x:v>0</x:v>
      </x:c>
      <x:c r="K216" s="29" t="n">
        <x:f>IF(COUNTA(A216:F216)=0,0,1)</x:f>
        <x:v>0</x:v>
      </x:c>
    </x:row>
    <x:row r="217" ht="36" customHeight="1">
      <x:c r="A217" s="34"/>
      <x:c r="B217" s="34"/>
      <x:c r="C217" s="35"/>
      <x:c r="D217" s="36"/>
      <x:c r="E217" s="36"/>
      <x:c r="F217" s="37"/>
      <x:c r="G217" s="38" t="n">
        <x:f>IF(K217=0,0,IF(H217="",1,-1))</x:f>
        <x:v>0</x:v>
      </x:c>
      <x:c r="H217" s="33" t="str">
        <x:f>IF(K217=0,"",IF(A217="","Podaj ID wyjścia",IF(IF(IFERROR(OR(CODE(UPPER(LEFT(A217,1)))&lt;65,CODE(UPPER(LEFT(A217,1)))&gt;90),TRUE),TRUE,OR(NOT(ISTEXT(A217)),LEN(A217)&gt;64,LEN(A217)&lt;&gt;LEN(SUBSTITUTE(A217,"*","")),LEN(A217)&lt;&gt;LEN(SUBSTITUTE(A217,"?","")),LEN(A217)&lt;&gt;LEN(SUBSTITUTE(A217,"~","")),LEN(A217)&lt;&gt;LEN(SUBSTITUTE(A217,"=","")),LEN(A217)&lt;&gt;LEN(SUBSTITUTE(A217,"&lt;","")),LEN(A217)&lt;&gt;LEN(SUBSTITUTE(A217,"&gt;","")))),"ID: tekst zaczynający się od A–Z, do 64 znaków; bez *, ?, ~, =, &lt; i &gt;. Przykład: T-001.",IF(COUNTIFS('Exits'!$A$9:$A$608,A217)&lt;&gt;1,"ID wyjścia się powtarza",IF(B217="","Podaj ID nadrzędnej transakcji",IF(IF(IFERROR(OR(CODE(UPPER(LEFT(B217,1)))&lt;65,CODE(UPPER(LEFT(B217,1)))&gt;90),TRUE),TRUE,OR(NOT(ISTEXT(B217)),LEN(B217)&gt;64,LEN(B217)&lt;&gt;LEN(SUBSTITUTE(B217,"*","")),LEN(B217)&lt;&gt;LEN(SUBSTITUTE(B217,"?","")),LEN(B217)&lt;&gt;LEN(SUBSTITUTE(B217,"~","")),LEN(B217)&lt;&gt;LEN(SUBSTITUTE(B217,"=","")),LEN(B217)&lt;&gt;LEN(SUBSTITUTE(B217,"&lt;","")),LEN(B217)&lt;&gt;LEN(SUBSTITUTE(B217,"&gt;","")))),"ID: tekst zaczynający się od A–Z, do 64 znaków; bez *, ?, ~, =, &lt; i &gt;. Przykład: T-001.",IF(COUNTIFS('Trades'!$A$9:$A$208,B217)&lt;&gt;1,"ID musi pasować do jednego wiersza Trades",IF(NOT(ISNUMBER(C217)),"Podaj prawidłowy czas zamknięcia",IF(OR(C217&lt;1,C217&gt;2958465),"Podaj prawidłowy czas zamknięcia",IF(NOT(ISNUMBER(D217)),"Podaj dodatnią zamkniętą ilość",IF(OR(D217&lt;=0,D217&gt;1000000,ROUND(D217,8)&lt;&gt;D217),"Podaj dodatnią zamkniętą ilość",IF(NOT(ISNUMBER(INDEX('Trades'!$D$9:$D$208,MATCH(B217,'Trades'!$A$9:$A$208,0)))),"Podaj prawidłowy czas otwarcia",IF(C217&lt;INDEX('Trades'!$D$9:$D$208,MATCH(B217,'Trades'!$A$9:$A$208,0)),"Wyjście poprzedza otwarcie",IF(AND(E217&lt;&gt;"",OR(NOT(ISNUMBER(E217)),E217&lt;=0)),"Podaj dodatnią cenę lub pozostaw puste",IF(AND(F217&lt;&gt;"",NOT(ISNUMBER(F217))),"P&amp;L brutto musi być liczbą lub pozostać pusty",IF(AND(ISNUMBER(F217),OR(ABS(F217)&gt;1000000000,ROUND(F217,2)&lt;&gt;F217)),"Kwoty: do 2 miejsc po przecinku; wartość bezwzględna wpisu ≤ 1 000 000 000.",""))))))))))))))))</x:f>
      </x:c>
      <x:c r="I217" s="29" t="str">
        <x:f>IF(ISNUMBER(D217),ROUND(D217,8),"")</x:f>
      </x:c>
      <x:c r="J217" s="29" t="n">
        <x:f>IF(ISNUMBER(F217),1,0)</x:f>
        <x:v>0</x:v>
      </x:c>
      <x:c r="K217" s="29" t="n">
        <x:f>IF(COUNTA(A217:F217)=0,0,1)</x:f>
        <x:v>0</x:v>
      </x:c>
    </x:row>
    <x:row r="218" ht="36" customHeight="1">
      <x:c r="A218" s="34"/>
      <x:c r="B218" s="34"/>
      <x:c r="C218" s="35"/>
      <x:c r="D218" s="36"/>
      <x:c r="E218" s="36"/>
      <x:c r="F218" s="37"/>
      <x:c r="G218" s="38" t="n">
        <x:f>IF(K218=0,0,IF(H218="",1,-1))</x:f>
        <x:v>0</x:v>
      </x:c>
      <x:c r="H218" s="33" t="str">
        <x:f>IF(K218=0,"",IF(A218="","Podaj ID wyjścia",IF(IF(IFERROR(OR(CODE(UPPER(LEFT(A218,1)))&lt;65,CODE(UPPER(LEFT(A218,1)))&gt;90),TRUE),TRUE,OR(NOT(ISTEXT(A218)),LEN(A218)&gt;64,LEN(A218)&lt;&gt;LEN(SUBSTITUTE(A218,"*","")),LEN(A218)&lt;&gt;LEN(SUBSTITUTE(A218,"?","")),LEN(A218)&lt;&gt;LEN(SUBSTITUTE(A218,"~","")),LEN(A218)&lt;&gt;LEN(SUBSTITUTE(A218,"=","")),LEN(A218)&lt;&gt;LEN(SUBSTITUTE(A218,"&lt;","")),LEN(A218)&lt;&gt;LEN(SUBSTITUTE(A218,"&gt;","")))),"ID: tekst zaczynający się od A–Z, do 64 znaków; bez *, ?, ~, =, &lt; i &gt;. Przykład: T-001.",IF(COUNTIFS('Exits'!$A$9:$A$608,A218)&lt;&gt;1,"ID wyjścia się powtarza",IF(B218="","Podaj ID nadrzędnej transakcji",IF(IF(IFERROR(OR(CODE(UPPER(LEFT(B218,1)))&lt;65,CODE(UPPER(LEFT(B218,1)))&gt;90),TRUE),TRUE,OR(NOT(ISTEXT(B218)),LEN(B218)&gt;64,LEN(B218)&lt;&gt;LEN(SUBSTITUTE(B218,"*","")),LEN(B218)&lt;&gt;LEN(SUBSTITUTE(B218,"?","")),LEN(B218)&lt;&gt;LEN(SUBSTITUTE(B218,"~","")),LEN(B218)&lt;&gt;LEN(SUBSTITUTE(B218,"=","")),LEN(B218)&lt;&gt;LEN(SUBSTITUTE(B218,"&lt;","")),LEN(B218)&lt;&gt;LEN(SUBSTITUTE(B218,"&gt;","")))),"ID: tekst zaczynający się od A–Z, do 64 znaków; bez *, ?, ~, =, &lt; i &gt;. Przykład: T-001.",IF(COUNTIFS('Trades'!$A$9:$A$208,B218)&lt;&gt;1,"ID musi pasować do jednego wiersza Trades",IF(NOT(ISNUMBER(C218)),"Podaj prawidłowy czas zamknięcia",IF(OR(C218&lt;1,C218&gt;2958465),"Podaj prawidłowy czas zamknięcia",IF(NOT(ISNUMBER(D218)),"Podaj dodatnią zamkniętą ilość",IF(OR(D218&lt;=0,D218&gt;1000000,ROUND(D218,8)&lt;&gt;D218),"Podaj dodatnią zamkniętą ilość",IF(NOT(ISNUMBER(INDEX('Trades'!$D$9:$D$208,MATCH(B218,'Trades'!$A$9:$A$208,0)))),"Podaj prawidłowy czas otwarcia",IF(C218&lt;INDEX('Trades'!$D$9:$D$208,MATCH(B218,'Trades'!$A$9:$A$208,0)),"Wyjście poprzedza otwarcie",IF(AND(E218&lt;&gt;"",OR(NOT(ISNUMBER(E218)),E218&lt;=0)),"Podaj dodatnią cenę lub pozostaw puste",IF(AND(F218&lt;&gt;"",NOT(ISNUMBER(F218))),"P&amp;L brutto musi być liczbą lub pozostać pusty",IF(AND(ISNUMBER(F218),OR(ABS(F218)&gt;1000000000,ROUND(F218,2)&lt;&gt;F218)),"Kwoty: do 2 miejsc po przecinku; wartość bezwzględna wpisu ≤ 1 000 000 000.",""))))))))))))))))</x:f>
      </x:c>
      <x:c r="I218" s="29" t="str">
        <x:f>IF(ISNUMBER(D218),ROUND(D218,8),"")</x:f>
      </x:c>
      <x:c r="J218" s="29" t="n">
        <x:f>IF(ISNUMBER(F218),1,0)</x:f>
        <x:v>0</x:v>
      </x:c>
      <x:c r="K218" s="29" t="n">
        <x:f>IF(COUNTA(A218:F218)=0,0,1)</x:f>
        <x:v>0</x:v>
      </x:c>
    </x:row>
    <x:row r="219" ht="36" customHeight="1">
      <x:c r="A219" s="34"/>
      <x:c r="B219" s="34"/>
      <x:c r="C219" s="35"/>
      <x:c r="D219" s="36"/>
      <x:c r="E219" s="36"/>
      <x:c r="F219" s="37"/>
      <x:c r="G219" s="38" t="n">
        <x:f>IF(K219=0,0,IF(H219="",1,-1))</x:f>
        <x:v>0</x:v>
      </x:c>
      <x:c r="H219" s="33" t="str">
        <x:f>IF(K219=0,"",IF(A219="","Podaj ID wyjścia",IF(IF(IFERROR(OR(CODE(UPPER(LEFT(A219,1)))&lt;65,CODE(UPPER(LEFT(A219,1)))&gt;90),TRUE),TRUE,OR(NOT(ISTEXT(A219)),LEN(A219)&gt;64,LEN(A219)&lt;&gt;LEN(SUBSTITUTE(A219,"*","")),LEN(A219)&lt;&gt;LEN(SUBSTITUTE(A219,"?","")),LEN(A219)&lt;&gt;LEN(SUBSTITUTE(A219,"~","")),LEN(A219)&lt;&gt;LEN(SUBSTITUTE(A219,"=","")),LEN(A219)&lt;&gt;LEN(SUBSTITUTE(A219,"&lt;","")),LEN(A219)&lt;&gt;LEN(SUBSTITUTE(A219,"&gt;","")))),"ID: tekst zaczynający się od A–Z, do 64 znaków; bez *, ?, ~, =, &lt; i &gt;. Przykład: T-001.",IF(COUNTIFS('Exits'!$A$9:$A$608,A219)&lt;&gt;1,"ID wyjścia się powtarza",IF(B219="","Podaj ID nadrzędnej transakcji",IF(IF(IFERROR(OR(CODE(UPPER(LEFT(B219,1)))&lt;65,CODE(UPPER(LEFT(B219,1)))&gt;90),TRUE),TRUE,OR(NOT(ISTEXT(B219)),LEN(B219)&gt;64,LEN(B219)&lt;&gt;LEN(SUBSTITUTE(B219,"*","")),LEN(B219)&lt;&gt;LEN(SUBSTITUTE(B219,"?","")),LEN(B219)&lt;&gt;LEN(SUBSTITUTE(B219,"~","")),LEN(B219)&lt;&gt;LEN(SUBSTITUTE(B219,"=","")),LEN(B219)&lt;&gt;LEN(SUBSTITUTE(B219,"&lt;","")),LEN(B219)&lt;&gt;LEN(SUBSTITUTE(B219,"&gt;","")))),"ID: tekst zaczynający się od A–Z, do 64 znaków; bez *, ?, ~, =, &lt; i &gt;. Przykład: T-001.",IF(COUNTIFS('Trades'!$A$9:$A$208,B219)&lt;&gt;1,"ID musi pasować do jednego wiersza Trades",IF(NOT(ISNUMBER(C219)),"Podaj prawidłowy czas zamknięcia",IF(OR(C219&lt;1,C219&gt;2958465),"Podaj prawidłowy czas zamknięcia",IF(NOT(ISNUMBER(D219)),"Podaj dodatnią zamkniętą ilość",IF(OR(D219&lt;=0,D219&gt;1000000,ROUND(D219,8)&lt;&gt;D219),"Podaj dodatnią zamkniętą ilość",IF(NOT(ISNUMBER(INDEX('Trades'!$D$9:$D$208,MATCH(B219,'Trades'!$A$9:$A$208,0)))),"Podaj prawidłowy czas otwarcia",IF(C219&lt;INDEX('Trades'!$D$9:$D$208,MATCH(B219,'Trades'!$A$9:$A$208,0)),"Wyjście poprzedza otwarcie",IF(AND(E219&lt;&gt;"",OR(NOT(ISNUMBER(E219)),E219&lt;=0)),"Podaj dodatnią cenę lub pozostaw puste",IF(AND(F219&lt;&gt;"",NOT(ISNUMBER(F219))),"P&amp;L brutto musi być liczbą lub pozostać pusty",IF(AND(ISNUMBER(F219),OR(ABS(F219)&gt;1000000000,ROUND(F219,2)&lt;&gt;F219)),"Kwoty: do 2 miejsc po przecinku; wartość bezwzględna wpisu ≤ 1 000 000 000.",""))))))))))))))))</x:f>
      </x:c>
      <x:c r="I219" s="29" t="str">
        <x:f>IF(ISNUMBER(D219),ROUND(D219,8),"")</x:f>
      </x:c>
      <x:c r="J219" s="29" t="n">
        <x:f>IF(ISNUMBER(F219),1,0)</x:f>
        <x:v>0</x:v>
      </x:c>
      <x:c r="K219" s="29" t="n">
        <x:f>IF(COUNTA(A219:F219)=0,0,1)</x:f>
        <x:v>0</x:v>
      </x:c>
    </x:row>
    <x:row r="220" ht="36" customHeight="1">
      <x:c r="A220" s="34"/>
      <x:c r="B220" s="34"/>
      <x:c r="C220" s="35"/>
      <x:c r="D220" s="36"/>
      <x:c r="E220" s="36"/>
      <x:c r="F220" s="37"/>
      <x:c r="G220" s="38" t="n">
        <x:f>IF(K220=0,0,IF(H220="",1,-1))</x:f>
        <x:v>0</x:v>
      </x:c>
      <x:c r="H220" s="33" t="str">
        <x:f>IF(K220=0,"",IF(A220="","Podaj ID wyjścia",IF(IF(IFERROR(OR(CODE(UPPER(LEFT(A220,1)))&lt;65,CODE(UPPER(LEFT(A220,1)))&gt;90),TRUE),TRUE,OR(NOT(ISTEXT(A220)),LEN(A220)&gt;64,LEN(A220)&lt;&gt;LEN(SUBSTITUTE(A220,"*","")),LEN(A220)&lt;&gt;LEN(SUBSTITUTE(A220,"?","")),LEN(A220)&lt;&gt;LEN(SUBSTITUTE(A220,"~","")),LEN(A220)&lt;&gt;LEN(SUBSTITUTE(A220,"=","")),LEN(A220)&lt;&gt;LEN(SUBSTITUTE(A220,"&lt;","")),LEN(A220)&lt;&gt;LEN(SUBSTITUTE(A220,"&gt;","")))),"ID: tekst zaczynający się od A–Z, do 64 znaków; bez *, ?, ~, =, &lt; i &gt;. Przykład: T-001.",IF(COUNTIFS('Exits'!$A$9:$A$608,A220)&lt;&gt;1,"ID wyjścia się powtarza",IF(B220="","Podaj ID nadrzędnej transakcji",IF(IF(IFERROR(OR(CODE(UPPER(LEFT(B220,1)))&lt;65,CODE(UPPER(LEFT(B220,1)))&gt;90),TRUE),TRUE,OR(NOT(ISTEXT(B220)),LEN(B220)&gt;64,LEN(B220)&lt;&gt;LEN(SUBSTITUTE(B220,"*","")),LEN(B220)&lt;&gt;LEN(SUBSTITUTE(B220,"?","")),LEN(B220)&lt;&gt;LEN(SUBSTITUTE(B220,"~","")),LEN(B220)&lt;&gt;LEN(SUBSTITUTE(B220,"=","")),LEN(B220)&lt;&gt;LEN(SUBSTITUTE(B220,"&lt;","")),LEN(B220)&lt;&gt;LEN(SUBSTITUTE(B220,"&gt;","")))),"ID: tekst zaczynający się od A–Z, do 64 znaków; bez *, ?, ~, =, &lt; i &gt;. Przykład: T-001.",IF(COUNTIFS('Trades'!$A$9:$A$208,B220)&lt;&gt;1,"ID musi pasować do jednego wiersza Trades",IF(NOT(ISNUMBER(C220)),"Podaj prawidłowy czas zamknięcia",IF(OR(C220&lt;1,C220&gt;2958465),"Podaj prawidłowy czas zamknięcia",IF(NOT(ISNUMBER(D220)),"Podaj dodatnią zamkniętą ilość",IF(OR(D220&lt;=0,D220&gt;1000000,ROUND(D220,8)&lt;&gt;D220),"Podaj dodatnią zamkniętą ilość",IF(NOT(ISNUMBER(INDEX('Trades'!$D$9:$D$208,MATCH(B220,'Trades'!$A$9:$A$208,0)))),"Podaj prawidłowy czas otwarcia",IF(C220&lt;INDEX('Trades'!$D$9:$D$208,MATCH(B220,'Trades'!$A$9:$A$208,0)),"Wyjście poprzedza otwarcie",IF(AND(E220&lt;&gt;"",OR(NOT(ISNUMBER(E220)),E220&lt;=0)),"Podaj dodatnią cenę lub pozostaw puste",IF(AND(F220&lt;&gt;"",NOT(ISNUMBER(F220))),"P&amp;L brutto musi być liczbą lub pozostać pusty",IF(AND(ISNUMBER(F220),OR(ABS(F220)&gt;1000000000,ROUND(F220,2)&lt;&gt;F220)),"Kwoty: do 2 miejsc po przecinku; wartość bezwzględna wpisu ≤ 1 000 000 000.",""))))))))))))))))</x:f>
      </x:c>
      <x:c r="I220" s="29" t="str">
        <x:f>IF(ISNUMBER(D220),ROUND(D220,8),"")</x:f>
      </x:c>
      <x:c r="J220" s="29" t="n">
        <x:f>IF(ISNUMBER(F220),1,0)</x:f>
        <x:v>0</x:v>
      </x:c>
      <x:c r="K220" s="29" t="n">
        <x:f>IF(COUNTA(A220:F220)=0,0,1)</x:f>
        <x:v>0</x:v>
      </x:c>
    </x:row>
    <x:row r="221" ht="36" customHeight="1">
      <x:c r="A221" s="34"/>
      <x:c r="B221" s="34"/>
      <x:c r="C221" s="35"/>
      <x:c r="D221" s="36"/>
      <x:c r="E221" s="36"/>
      <x:c r="F221" s="37"/>
      <x:c r="G221" s="38" t="n">
        <x:f>IF(K221=0,0,IF(H221="",1,-1))</x:f>
        <x:v>0</x:v>
      </x:c>
      <x:c r="H221" s="33" t="str">
        <x:f>IF(K221=0,"",IF(A221="","Podaj ID wyjścia",IF(IF(IFERROR(OR(CODE(UPPER(LEFT(A221,1)))&lt;65,CODE(UPPER(LEFT(A221,1)))&gt;90),TRUE),TRUE,OR(NOT(ISTEXT(A221)),LEN(A221)&gt;64,LEN(A221)&lt;&gt;LEN(SUBSTITUTE(A221,"*","")),LEN(A221)&lt;&gt;LEN(SUBSTITUTE(A221,"?","")),LEN(A221)&lt;&gt;LEN(SUBSTITUTE(A221,"~","")),LEN(A221)&lt;&gt;LEN(SUBSTITUTE(A221,"=","")),LEN(A221)&lt;&gt;LEN(SUBSTITUTE(A221,"&lt;","")),LEN(A221)&lt;&gt;LEN(SUBSTITUTE(A221,"&gt;","")))),"ID: tekst zaczynający się od A–Z, do 64 znaków; bez *, ?, ~, =, &lt; i &gt;. Przykład: T-001.",IF(COUNTIFS('Exits'!$A$9:$A$608,A221)&lt;&gt;1,"ID wyjścia się powtarza",IF(B221="","Podaj ID nadrzędnej transakcji",IF(IF(IFERROR(OR(CODE(UPPER(LEFT(B221,1)))&lt;65,CODE(UPPER(LEFT(B221,1)))&gt;90),TRUE),TRUE,OR(NOT(ISTEXT(B221)),LEN(B221)&gt;64,LEN(B221)&lt;&gt;LEN(SUBSTITUTE(B221,"*","")),LEN(B221)&lt;&gt;LEN(SUBSTITUTE(B221,"?","")),LEN(B221)&lt;&gt;LEN(SUBSTITUTE(B221,"~","")),LEN(B221)&lt;&gt;LEN(SUBSTITUTE(B221,"=","")),LEN(B221)&lt;&gt;LEN(SUBSTITUTE(B221,"&lt;","")),LEN(B221)&lt;&gt;LEN(SUBSTITUTE(B221,"&gt;","")))),"ID: tekst zaczynający się od A–Z, do 64 znaków; bez *, ?, ~, =, &lt; i &gt;. Przykład: T-001.",IF(COUNTIFS('Trades'!$A$9:$A$208,B221)&lt;&gt;1,"ID musi pasować do jednego wiersza Trades",IF(NOT(ISNUMBER(C221)),"Podaj prawidłowy czas zamknięcia",IF(OR(C221&lt;1,C221&gt;2958465),"Podaj prawidłowy czas zamknięcia",IF(NOT(ISNUMBER(D221)),"Podaj dodatnią zamkniętą ilość",IF(OR(D221&lt;=0,D221&gt;1000000,ROUND(D221,8)&lt;&gt;D221),"Podaj dodatnią zamkniętą ilość",IF(NOT(ISNUMBER(INDEX('Trades'!$D$9:$D$208,MATCH(B221,'Trades'!$A$9:$A$208,0)))),"Podaj prawidłowy czas otwarcia",IF(C221&lt;INDEX('Trades'!$D$9:$D$208,MATCH(B221,'Trades'!$A$9:$A$208,0)),"Wyjście poprzedza otwarcie",IF(AND(E221&lt;&gt;"",OR(NOT(ISNUMBER(E221)),E221&lt;=0)),"Podaj dodatnią cenę lub pozostaw puste",IF(AND(F221&lt;&gt;"",NOT(ISNUMBER(F221))),"P&amp;L brutto musi być liczbą lub pozostać pusty",IF(AND(ISNUMBER(F221),OR(ABS(F221)&gt;1000000000,ROUND(F221,2)&lt;&gt;F221)),"Kwoty: do 2 miejsc po przecinku; wartość bezwzględna wpisu ≤ 1 000 000 000.",""))))))))))))))))</x:f>
      </x:c>
      <x:c r="I221" s="29" t="str">
        <x:f>IF(ISNUMBER(D221),ROUND(D221,8),"")</x:f>
      </x:c>
      <x:c r="J221" s="29" t="n">
        <x:f>IF(ISNUMBER(F221),1,0)</x:f>
        <x:v>0</x:v>
      </x:c>
      <x:c r="K221" s="29" t="n">
        <x:f>IF(COUNTA(A221:F221)=0,0,1)</x:f>
        <x:v>0</x:v>
      </x:c>
    </x:row>
    <x:row r="222" ht="36" customHeight="1">
      <x:c r="A222" s="34"/>
      <x:c r="B222" s="34"/>
      <x:c r="C222" s="35"/>
      <x:c r="D222" s="36"/>
      <x:c r="E222" s="36"/>
      <x:c r="F222" s="37"/>
      <x:c r="G222" s="38" t="n">
        <x:f>IF(K222=0,0,IF(H222="",1,-1))</x:f>
        <x:v>0</x:v>
      </x:c>
      <x:c r="H222" s="33" t="str">
        <x:f>IF(K222=0,"",IF(A222="","Podaj ID wyjścia",IF(IF(IFERROR(OR(CODE(UPPER(LEFT(A222,1)))&lt;65,CODE(UPPER(LEFT(A222,1)))&gt;90),TRUE),TRUE,OR(NOT(ISTEXT(A222)),LEN(A222)&gt;64,LEN(A222)&lt;&gt;LEN(SUBSTITUTE(A222,"*","")),LEN(A222)&lt;&gt;LEN(SUBSTITUTE(A222,"?","")),LEN(A222)&lt;&gt;LEN(SUBSTITUTE(A222,"~","")),LEN(A222)&lt;&gt;LEN(SUBSTITUTE(A222,"=","")),LEN(A222)&lt;&gt;LEN(SUBSTITUTE(A222,"&lt;","")),LEN(A222)&lt;&gt;LEN(SUBSTITUTE(A222,"&gt;","")))),"ID: tekst zaczynający się od A–Z, do 64 znaków; bez *, ?, ~, =, &lt; i &gt;. Przykład: T-001.",IF(COUNTIFS('Exits'!$A$9:$A$608,A222)&lt;&gt;1,"ID wyjścia się powtarza",IF(B222="","Podaj ID nadrzędnej transakcji",IF(IF(IFERROR(OR(CODE(UPPER(LEFT(B222,1)))&lt;65,CODE(UPPER(LEFT(B222,1)))&gt;90),TRUE),TRUE,OR(NOT(ISTEXT(B222)),LEN(B222)&gt;64,LEN(B222)&lt;&gt;LEN(SUBSTITUTE(B222,"*","")),LEN(B222)&lt;&gt;LEN(SUBSTITUTE(B222,"?","")),LEN(B222)&lt;&gt;LEN(SUBSTITUTE(B222,"~","")),LEN(B222)&lt;&gt;LEN(SUBSTITUTE(B222,"=","")),LEN(B222)&lt;&gt;LEN(SUBSTITUTE(B222,"&lt;","")),LEN(B222)&lt;&gt;LEN(SUBSTITUTE(B222,"&gt;","")))),"ID: tekst zaczynający się od A–Z, do 64 znaków; bez *, ?, ~, =, &lt; i &gt;. Przykład: T-001.",IF(COUNTIFS('Trades'!$A$9:$A$208,B222)&lt;&gt;1,"ID musi pasować do jednego wiersza Trades",IF(NOT(ISNUMBER(C222)),"Podaj prawidłowy czas zamknięcia",IF(OR(C222&lt;1,C222&gt;2958465),"Podaj prawidłowy czas zamknięcia",IF(NOT(ISNUMBER(D222)),"Podaj dodatnią zamkniętą ilość",IF(OR(D222&lt;=0,D222&gt;1000000,ROUND(D222,8)&lt;&gt;D222),"Podaj dodatnią zamkniętą ilość",IF(NOT(ISNUMBER(INDEX('Trades'!$D$9:$D$208,MATCH(B222,'Trades'!$A$9:$A$208,0)))),"Podaj prawidłowy czas otwarcia",IF(C222&lt;INDEX('Trades'!$D$9:$D$208,MATCH(B222,'Trades'!$A$9:$A$208,0)),"Wyjście poprzedza otwarcie",IF(AND(E222&lt;&gt;"",OR(NOT(ISNUMBER(E222)),E222&lt;=0)),"Podaj dodatnią cenę lub pozostaw puste",IF(AND(F222&lt;&gt;"",NOT(ISNUMBER(F222))),"P&amp;L brutto musi być liczbą lub pozostać pusty",IF(AND(ISNUMBER(F222),OR(ABS(F222)&gt;1000000000,ROUND(F222,2)&lt;&gt;F222)),"Kwoty: do 2 miejsc po przecinku; wartość bezwzględna wpisu ≤ 1 000 000 000.",""))))))))))))))))</x:f>
      </x:c>
      <x:c r="I222" s="29" t="str">
        <x:f>IF(ISNUMBER(D222),ROUND(D222,8),"")</x:f>
      </x:c>
      <x:c r="J222" s="29" t="n">
        <x:f>IF(ISNUMBER(F222),1,0)</x:f>
        <x:v>0</x:v>
      </x:c>
      <x:c r="K222" s="29" t="n">
        <x:f>IF(COUNTA(A222:F222)=0,0,1)</x:f>
        <x:v>0</x:v>
      </x:c>
    </x:row>
    <x:row r="223" ht="36" customHeight="1">
      <x:c r="A223" s="34"/>
      <x:c r="B223" s="34"/>
      <x:c r="C223" s="35"/>
      <x:c r="D223" s="36"/>
      <x:c r="E223" s="36"/>
      <x:c r="F223" s="37"/>
      <x:c r="G223" s="38" t="n">
        <x:f>IF(K223=0,0,IF(H223="",1,-1))</x:f>
        <x:v>0</x:v>
      </x:c>
      <x:c r="H223" s="33" t="str">
        <x:f>IF(K223=0,"",IF(A223="","Podaj ID wyjścia",IF(IF(IFERROR(OR(CODE(UPPER(LEFT(A223,1)))&lt;65,CODE(UPPER(LEFT(A223,1)))&gt;90),TRUE),TRUE,OR(NOT(ISTEXT(A223)),LEN(A223)&gt;64,LEN(A223)&lt;&gt;LEN(SUBSTITUTE(A223,"*","")),LEN(A223)&lt;&gt;LEN(SUBSTITUTE(A223,"?","")),LEN(A223)&lt;&gt;LEN(SUBSTITUTE(A223,"~","")),LEN(A223)&lt;&gt;LEN(SUBSTITUTE(A223,"=","")),LEN(A223)&lt;&gt;LEN(SUBSTITUTE(A223,"&lt;","")),LEN(A223)&lt;&gt;LEN(SUBSTITUTE(A223,"&gt;","")))),"ID: tekst zaczynający się od A–Z, do 64 znaków; bez *, ?, ~, =, &lt; i &gt;. Przykład: T-001.",IF(COUNTIFS('Exits'!$A$9:$A$608,A223)&lt;&gt;1,"ID wyjścia się powtarza",IF(B223="","Podaj ID nadrzędnej transakcji",IF(IF(IFERROR(OR(CODE(UPPER(LEFT(B223,1)))&lt;65,CODE(UPPER(LEFT(B223,1)))&gt;90),TRUE),TRUE,OR(NOT(ISTEXT(B223)),LEN(B223)&gt;64,LEN(B223)&lt;&gt;LEN(SUBSTITUTE(B223,"*","")),LEN(B223)&lt;&gt;LEN(SUBSTITUTE(B223,"?","")),LEN(B223)&lt;&gt;LEN(SUBSTITUTE(B223,"~","")),LEN(B223)&lt;&gt;LEN(SUBSTITUTE(B223,"=","")),LEN(B223)&lt;&gt;LEN(SUBSTITUTE(B223,"&lt;","")),LEN(B223)&lt;&gt;LEN(SUBSTITUTE(B223,"&gt;","")))),"ID: tekst zaczynający się od A–Z, do 64 znaków; bez *, ?, ~, =, &lt; i &gt;. Przykład: T-001.",IF(COUNTIFS('Trades'!$A$9:$A$208,B223)&lt;&gt;1,"ID musi pasować do jednego wiersza Trades",IF(NOT(ISNUMBER(C223)),"Podaj prawidłowy czas zamknięcia",IF(OR(C223&lt;1,C223&gt;2958465),"Podaj prawidłowy czas zamknięcia",IF(NOT(ISNUMBER(D223)),"Podaj dodatnią zamkniętą ilość",IF(OR(D223&lt;=0,D223&gt;1000000,ROUND(D223,8)&lt;&gt;D223),"Podaj dodatnią zamkniętą ilość",IF(NOT(ISNUMBER(INDEX('Trades'!$D$9:$D$208,MATCH(B223,'Trades'!$A$9:$A$208,0)))),"Podaj prawidłowy czas otwarcia",IF(C223&lt;INDEX('Trades'!$D$9:$D$208,MATCH(B223,'Trades'!$A$9:$A$208,0)),"Wyjście poprzedza otwarcie",IF(AND(E223&lt;&gt;"",OR(NOT(ISNUMBER(E223)),E223&lt;=0)),"Podaj dodatnią cenę lub pozostaw puste",IF(AND(F223&lt;&gt;"",NOT(ISNUMBER(F223))),"P&amp;L brutto musi być liczbą lub pozostać pusty",IF(AND(ISNUMBER(F223),OR(ABS(F223)&gt;1000000000,ROUND(F223,2)&lt;&gt;F223)),"Kwoty: do 2 miejsc po przecinku; wartość bezwzględna wpisu ≤ 1 000 000 000.",""))))))))))))))))</x:f>
      </x:c>
      <x:c r="I223" s="29" t="str">
        <x:f>IF(ISNUMBER(D223),ROUND(D223,8),"")</x:f>
      </x:c>
      <x:c r="J223" s="29" t="n">
        <x:f>IF(ISNUMBER(F223),1,0)</x:f>
        <x:v>0</x:v>
      </x:c>
      <x:c r="K223" s="29" t="n">
        <x:f>IF(COUNTA(A223:F223)=0,0,1)</x:f>
        <x:v>0</x:v>
      </x:c>
    </x:row>
    <x:row r="224" ht="36" customHeight="1">
      <x:c r="A224" s="34"/>
      <x:c r="B224" s="34"/>
      <x:c r="C224" s="35"/>
      <x:c r="D224" s="36"/>
      <x:c r="E224" s="36"/>
      <x:c r="F224" s="37"/>
      <x:c r="G224" s="38" t="n">
        <x:f>IF(K224=0,0,IF(H224="",1,-1))</x:f>
        <x:v>0</x:v>
      </x:c>
      <x:c r="H224" s="33" t="str">
        <x:f>IF(K224=0,"",IF(A224="","Podaj ID wyjścia",IF(IF(IFERROR(OR(CODE(UPPER(LEFT(A224,1)))&lt;65,CODE(UPPER(LEFT(A224,1)))&gt;90),TRUE),TRUE,OR(NOT(ISTEXT(A224)),LEN(A224)&gt;64,LEN(A224)&lt;&gt;LEN(SUBSTITUTE(A224,"*","")),LEN(A224)&lt;&gt;LEN(SUBSTITUTE(A224,"?","")),LEN(A224)&lt;&gt;LEN(SUBSTITUTE(A224,"~","")),LEN(A224)&lt;&gt;LEN(SUBSTITUTE(A224,"=","")),LEN(A224)&lt;&gt;LEN(SUBSTITUTE(A224,"&lt;","")),LEN(A224)&lt;&gt;LEN(SUBSTITUTE(A224,"&gt;","")))),"ID: tekst zaczynający się od A–Z, do 64 znaków; bez *, ?, ~, =, &lt; i &gt;. Przykład: T-001.",IF(COUNTIFS('Exits'!$A$9:$A$608,A224)&lt;&gt;1,"ID wyjścia się powtarza",IF(B224="","Podaj ID nadrzędnej transakcji",IF(IF(IFERROR(OR(CODE(UPPER(LEFT(B224,1)))&lt;65,CODE(UPPER(LEFT(B224,1)))&gt;90),TRUE),TRUE,OR(NOT(ISTEXT(B224)),LEN(B224)&gt;64,LEN(B224)&lt;&gt;LEN(SUBSTITUTE(B224,"*","")),LEN(B224)&lt;&gt;LEN(SUBSTITUTE(B224,"?","")),LEN(B224)&lt;&gt;LEN(SUBSTITUTE(B224,"~","")),LEN(B224)&lt;&gt;LEN(SUBSTITUTE(B224,"=","")),LEN(B224)&lt;&gt;LEN(SUBSTITUTE(B224,"&lt;","")),LEN(B224)&lt;&gt;LEN(SUBSTITUTE(B224,"&gt;","")))),"ID: tekst zaczynający się od A–Z, do 64 znaków; bez *, ?, ~, =, &lt; i &gt;. Przykład: T-001.",IF(COUNTIFS('Trades'!$A$9:$A$208,B224)&lt;&gt;1,"ID musi pasować do jednego wiersza Trades",IF(NOT(ISNUMBER(C224)),"Podaj prawidłowy czas zamknięcia",IF(OR(C224&lt;1,C224&gt;2958465),"Podaj prawidłowy czas zamknięcia",IF(NOT(ISNUMBER(D224)),"Podaj dodatnią zamkniętą ilość",IF(OR(D224&lt;=0,D224&gt;1000000,ROUND(D224,8)&lt;&gt;D224),"Podaj dodatnią zamkniętą ilość",IF(NOT(ISNUMBER(INDEX('Trades'!$D$9:$D$208,MATCH(B224,'Trades'!$A$9:$A$208,0)))),"Podaj prawidłowy czas otwarcia",IF(C224&lt;INDEX('Trades'!$D$9:$D$208,MATCH(B224,'Trades'!$A$9:$A$208,0)),"Wyjście poprzedza otwarcie",IF(AND(E224&lt;&gt;"",OR(NOT(ISNUMBER(E224)),E224&lt;=0)),"Podaj dodatnią cenę lub pozostaw puste",IF(AND(F224&lt;&gt;"",NOT(ISNUMBER(F224))),"P&amp;L brutto musi być liczbą lub pozostać pusty",IF(AND(ISNUMBER(F224),OR(ABS(F224)&gt;1000000000,ROUND(F224,2)&lt;&gt;F224)),"Kwoty: do 2 miejsc po przecinku; wartość bezwzględna wpisu ≤ 1 000 000 000.",""))))))))))))))))</x:f>
      </x:c>
      <x:c r="I224" s="29" t="str">
        <x:f>IF(ISNUMBER(D224),ROUND(D224,8),"")</x:f>
      </x:c>
      <x:c r="J224" s="29" t="n">
        <x:f>IF(ISNUMBER(F224),1,0)</x:f>
        <x:v>0</x:v>
      </x:c>
      <x:c r="K224" s="29" t="n">
        <x:f>IF(COUNTA(A224:F224)=0,0,1)</x:f>
        <x:v>0</x:v>
      </x:c>
    </x:row>
    <x:row r="225" ht="36" customHeight="1">
      <x:c r="A225" s="34"/>
      <x:c r="B225" s="34"/>
      <x:c r="C225" s="35"/>
      <x:c r="D225" s="36"/>
      <x:c r="E225" s="36"/>
      <x:c r="F225" s="37"/>
      <x:c r="G225" s="38" t="n">
        <x:f>IF(K225=0,0,IF(H225="",1,-1))</x:f>
        <x:v>0</x:v>
      </x:c>
      <x:c r="H225" s="33" t="str">
        <x:f>IF(K225=0,"",IF(A225="","Podaj ID wyjścia",IF(IF(IFERROR(OR(CODE(UPPER(LEFT(A225,1)))&lt;65,CODE(UPPER(LEFT(A225,1)))&gt;90),TRUE),TRUE,OR(NOT(ISTEXT(A225)),LEN(A225)&gt;64,LEN(A225)&lt;&gt;LEN(SUBSTITUTE(A225,"*","")),LEN(A225)&lt;&gt;LEN(SUBSTITUTE(A225,"?","")),LEN(A225)&lt;&gt;LEN(SUBSTITUTE(A225,"~","")),LEN(A225)&lt;&gt;LEN(SUBSTITUTE(A225,"=","")),LEN(A225)&lt;&gt;LEN(SUBSTITUTE(A225,"&lt;","")),LEN(A225)&lt;&gt;LEN(SUBSTITUTE(A225,"&gt;","")))),"ID: tekst zaczynający się od A–Z, do 64 znaków; bez *, ?, ~, =, &lt; i &gt;. Przykład: T-001.",IF(COUNTIFS('Exits'!$A$9:$A$608,A225)&lt;&gt;1,"ID wyjścia się powtarza",IF(B225="","Podaj ID nadrzędnej transakcji",IF(IF(IFERROR(OR(CODE(UPPER(LEFT(B225,1)))&lt;65,CODE(UPPER(LEFT(B225,1)))&gt;90),TRUE),TRUE,OR(NOT(ISTEXT(B225)),LEN(B225)&gt;64,LEN(B225)&lt;&gt;LEN(SUBSTITUTE(B225,"*","")),LEN(B225)&lt;&gt;LEN(SUBSTITUTE(B225,"?","")),LEN(B225)&lt;&gt;LEN(SUBSTITUTE(B225,"~","")),LEN(B225)&lt;&gt;LEN(SUBSTITUTE(B225,"=","")),LEN(B225)&lt;&gt;LEN(SUBSTITUTE(B225,"&lt;","")),LEN(B225)&lt;&gt;LEN(SUBSTITUTE(B225,"&gt;","")))),"ID: tekst zaczynający się od A–Z, do 64 znaków; bez *, ?, ~, =, &lt; i &gt;. Przykład: T-001.",IF(COUNTIFS('Trades'!$A$9:$A$208,B225)&lt;&gt;1,"ID musi pasować do jednego wiersza Trades",IF(NOT(ISNUMBER(C225)),"Podaj prawidłowy czas zamknięcia",IF(OR(C225&lt;1,C225&gt;2958465),"Podaj prawidłowy czas zamknięcia",IF(NOT(ISNUMBER(D225)),"Podaj dodatnią zamkniętą ilość",IF(OR(D225&lt;=0,D225&gt;1000000,ROUND(D225,8)&lt;&gt;D225),"Podaj dodatnią zamkniętą ilość",IF(NOT(ISNUMBER(INDEX('Trades'!$D$9:$D$208,MATCH(B225,'Trades'!$A$9:$A$208,0)))),"Podaj prawidłowy czas otwarcia",IF(C225&lt;INDEX('Trades'!$D$9:$D$208,MATCH(B225,'Trades'!$A$9:$A$208,0)),"Wyjście poprzedza otwarcie",IF(AND(E225&lt;&gt;"",OR(NOT(ISNUMBER(E225)),E225&lt;=0)),"Podaj dodatnią cenę lub pozostaw puste",IF(AND(F225&lt;&gt;"",NOT(ISNUMBER(F225))),"P&amp;L brutto musi być liczbą lub pozostać pusty",IF(AND(ISNUMBER(F225),OR(ABS(F225)&gt;1000000000,ROUND(F225,2)&lt;&gt;F225)),"Kwoty: do 2 miejsc po przecinku; wartość bezwzględna wpisu ≤ 1 000 000 000.",""))))))))))))))))</x:f>
      </x:c>
      <x:c r="I225" s="29" t="str">
        <x:f>IF(ISNUMBER(D225),ROUND(D225,8),"")</x:f>
      </x:c>
      <x:c r="J225" s="29" t="n">
        <x:f>IF(ISNUMBER(F225),1,0)</x:f>
        <x:v>0</x:v>
      </x:c>
      <x:c r="K225" s="29" t="n">
        <x:f>IF(COUNTA(A225:F225)=0,0,1)</x:f>
        <x:v>0</x:v>
      </x:c>
    </x:row>
    <x:row r="226" ht="36" customHeight="1">
      <x:c r="A226" s="34"/>
      <x:c r="B226" s="34"/>
      <x:c r="C226" s="35"/>
      <x:c r="D226" s="36"/>
      <x:c r="E226" s="36"/>
      <x:c r="F226" s="37"/>
      <x:c r="G226" s="38" t="n">
        <x:f>IF(K226=0,0,IF(H226="",1,-1))</x:f>
        <x:v>0</x:v>
      </x:c>
      <x:c r="H226" s="33" t="str">
        <x:f>IF(K226=0,"",IF(A226="","Podaj ID wyjścia",IF(IF(IFERROR(OR(CODE(UPPER(LEFT(A226,1)))&lt;65,CODE(UPPER(LEFT(A226,1)))&gt;90),TRUE),TRUE,OR(NOT(ISTEXT(A226)),LEN(A226)&gt;64,LEN(A226)&lt;&gt;LEN(SUBSTITUTE(A226,"*","")),LEN(A226)&lt;&gt;LEN(SUBSTITUTE(A226,"?","")),LEN(A226)&lt;&gt;LEN(SUBSTITUTE(A226,"~","")),LEN(A226)&lt;&gt;LEN(SUBSTITUTE(A226,"=","")),LEN(A226)&lt;&gt;LEN(SUBSTITUTE(A226,"&lt;","")),LEN(A226)&lt;&gt;LEN(SUBSTITUTE(A226,"&gt;","")))),"ID: tekst zaczynający się od A–Z, do 64 znaków; bez *, ?, ~, =, &lt; i &gt;. Przykład: T-001.",IF(COUNTIFS('Exits'!$A$9:$A$608,A226)&lt;&gt;1,"ID wyjścia się powtarza",IF(B226="","Podaj ID nadrzędnej transakcji",IF(IF(IFERROR(OR(CODE(UPPER(LEFT(B226,1)))&lt;65,CODE(UPPER(LEFT(B226,1)))&gt;90),TRUE),TRUE,OR(NOT(ISTEXT(B226)),LEN(B226)&gt;64,LEN(B226)&lt;&gt;LEN(SUBSTITUTE(B226,"*","")),LEN(B226)&lt;&gt;LEN(SUBSTITUTE(B226,"?","")),LEN(B226)&lt;&gt;LEN(SUBSTITUTE(B226,"~","")),LEN(B226)&lt;&gt;LEN(SUBSTITUTE(B226,"=","")),LEN(B226)&lt;&gt;LEN(SUBSTITUTE(B226,"&lt;","")),LEN(B226)&lt;&gt;LEN(SUBSTITUTE(B226,"&gt;","")))),"ID: tekst zaczynający się od A–Z, do 64 znaków; bez *, ?, ~, =, &lt; i &gt;. Przykład: T-001.",IF(COUNTIFS('Trades'!$A$9:$A$208,B226)&lt;&gt;1,"ID musi pasować do jednego wiersza Trades",IF(NOT(ISNUMBER(C226)),"Podaj prawidłowy czas zamknięcia",IF(OR(C226&lt;1,C226&gt;2958465),"Podaj prawidłowy czas zamknięcia",IF(NOT(ISNUMBER(D226)),"Podaj dodatnią zamkniętą ilość",IF(OR(D226&lt;=0,D226&gt;1000000,ROUND(D226,8)&lt;&gt;D226),"Podaj dodatnią zamkniętą ilość",IF(NOT(ISNUMBER(INDEX('Trades'!$D$9:$D$208,MATCH(B226,'Trades'!$A$9:$A$208,0)))),"Podaj prawidłowy czas otwarcia",IF(C226&lt;INDEX('Trades'!$D$9:$D$208,MATCH(B226,'Trades'!$A$9:$A$208,0)),"Wyjście poprzedza otwarcie",IF(AND(E226&lt;&gt;"",OR(NOT(ISNUMBER(E226)),E226&lt;=0)),"Podaj dodatnią cenę lub pozostaw puste",IF(AND(F226&lt;&gt;"",NOT(ISNUMBER(F226))),"P&amp;L brutto musi być liczbą lub pozostać pusty",IF(AND(ISNUMBER(F226),OR(ABS(F226)&gt;1000000000,ROUND(F226,2)&lt;&gt;F226)),"Kwoty: do 2 miejsc po przecinku; wartość bezwzględna wpisu ≤ 1 000 000 000.",""))))))))))))))))</x:f>
      </x:c>
      <x:c r="I226" s="29" t="str">
        <x:f>IF(ISNUMBER(D226),ROUND(D226,8),"")</x:f>
      </x:c>
      <x:c r="J226" s="29" t="n">
        <x:f>IF(ISNUMBER(F226),1,0)</x:f>
        <x:v>0</x:v>
      </x:c>
      <x:c r="K226" s="29" t="n">
        <x:f>IF(COUNTA(A226:F226)=0,0,1)</x:f>
        <x:v>0</x:v>
      </x:c>
    </x:row>
    <x:row r="227" ht="36" customHeight="1">
      <x:c r="A227" s="34"/>
      <x:c r="B227" s="34"/>
      <x:c r="C227" s="35"/>
      <x:c r="D227" s="36"/>
      <x:c r="E227" s="36"/>
      <x:c r="F227" s="37"/>
      <x:c r="G227" s="38" t="n">
        <x:f>IF(K227=0,0,IF(H227="",1,-1))</x:f>
        <x:v>0</x:v>
      </x:c>
      <x:c r="H227" s="33" t="str">
        <x:f>IF(K227=0,"",IF(A227="","Podaj ID wyjścia",IF(IF(IFERROR(OR(CODE(UPPER(LEFT(A227,1)))&lt;65,CODE(UPPER(LEFT(A227,1)))&gt;90),TRUE),TRUE,OR(NOT(ISTEXT(A227)),LEN(A227)&gt;64,LEN(A227)&lt;&gt;LEN(SUBSTITUTE(A227,"*","")),LEN(A227)&lt;&gt;LEN(SUBSTITUTE(A227,"?","")),LEN(A227)&lt;&gt;LEN(SUBSTITUTE(A227,"~","")),LEN(A227)&lt;&gt;LEN(SUBSTITUTE(A227,"=","")),LEN(A227)&lt;&gt;LEN(SUBSTITUTE(A227,"&lt;","")),LEN(A227)&lt;&gt;LEN(SUBSTITUTE(A227,"&gt;","")))),"ID: tekst zaczynający się od A–Z, do 64 znaków; bez *, ?, ~, =, &lt; i &gt;. Przykład: T-001.",IF(COUNTIFS('Exits'!$A$9:$A$608,A227)&lt;&gt;1,"ID wyjścia się powtarza",IF(B227="","Podaj ID nadrzędnej transakcji",IF(IF(IFERROR(OR(CODE(UPPER(LEFT(B227,1)))&lt;65,CODE(UPPER(LEFT(B227,1)))&gt;90),TRUE),TRUE,OR(NOT(ISTEXT(B227)),LEN(B227)&gt;64,LEN(B227)&lt;&gt;LEN(SUBSTITUTE(B227,"*","")),LEN(B227)&lt;&gt;LEN(SUBSTITUTE(B227,"?","")),LEN(B227)&lt;&gt;LEN(SUBSTITUTE(B227,"~","")),LEN(B227)&lt;&gt;LEN(SUBSTITUTE(B227,"=","")),LEN(B227)&lt;&gt;LEN(SUBSTITUTE(B227,"&lt;","")),LEN(B227)&lt;&gt;LEN(SUBSTITUTE(B227,"&gt;","")))),"ID: tekst zaczynający się od A–Z, do 64 znaków; bez *, ?, ~, =, &lt; i &gt;. Przykład: T-001.",IF(COUNTIFS('Trades'!$A$9:$A$208,B227)&lt;&gt;1,"ID musi pasować do jednego wiersza Trades",IF(NOT(ISNUMBER(C227)),"Podaj prawidłowy czas zamknięcia",IF(OR(C227&lt;1,C227&gt;2958465),"Podaj prawidłowy czas zamknięcia",IF(NOT(ISNUMBER(D227)),"Podaj dodatnią zamkniętą ilość",IF(OR(D227&lt;=0,D227&gt;1000000,ROUND(D227,8)&lt;&gt;D227),"Podaj dodatnią zamkniętą ilość",IF(NOT(ISNUMBER(INDEX('Trades'!$D$9:$D$208,MATCH(B227,'Trades'!$A$9:$A$208,0)))),"Podaj prawidłowy czas otwarcia",IF(C227&lt;INDEX('Trades'!$D$9:$D$208,MATCH(B227,'Trades'!$A$9:$A$208,0)),"Wyjście poprzedza otwarcie",IF(AND(E227&lt;&gt;"",OR(NOT(ISNUMBER(E227)),E227&lt;=0)),"Podaj dodatnią cenę lub pozostaw puste",IF(AND(F227&lt;&gt;"",NOT(ISNUMBER(F227))),"P&amp;L brutto musi być liczbą lub pozostać pusty",IF(AND(ISNUMBER(F227),OR(ABS(F227)&gt;1000000000,ROUND(F227,2)&lt;&gt;F227)),"Kwoty: do 2 miejsc po przecinku; wartość bezwzględna wpisu ≤ 1 000 000 000.",""))))))))))))))))</x:f>
      </x:c>
      <x:c r="I227" s="29" t="str">
        <x:f>IF(ISNUMBER(D227),ROUND(D227,8),"")</x:f>
      </x:c>
      <x:c r="J227" s="29" t="n">
        <x:f>IF(ISNUMBER(F227),1,0)</x:f>
        <x:v>0</x:v>
      </x:c>
      <x:c r="K227" s="29" t="n">
        <x:f>IF(COUNTA(A227:F227)=0,0,1)</x:f>
        <x:v>0</x:v>
      </x:c>
    </x:row>
    <x:row r="228" ht="36" customHeight="1">
      <x:c r="A228" s="34"/>
      <x:c r="B228" s="34"/>
      <x:c r="C228" s="35"/>
      <x:c r="D228" s="36"/>
      <x:c r="E228" s="36"/>
      <x:c r="F228" s="37"/>
      <x:c r="G228" s="38" t="n">
        <x:f>IF(K228=0,0,IF(H228="",1,-1))</x:f>
        <x:v>0</x:v>
      </x:c>
      <x:c r="H228" s="33" t="str">
        <x:f>IF(K228=0,"",IF(A228="","Podaj ID wyjścia",IF(IF(IFERROR(OR(CODE(UPPER(LEFT(A228,1)))&lt;65,CODE(UPPER(LEFT(A228,1)))&gt;90),TRUE),TRUE,OR(NOT(ISTEXT(A228)),LEN(A228)&gt;64,LEN(A228)&lt;&gt;LEN(SUBSTITUTE(A228,"*","")),LEN(A228)&lt;&gt;LEN(SUBSTITUTE(A228,"?","")),LEN(A228)&lt;&gt;LEN(SUBSTITUTE(A228,"~","")),LEN(A228)&lt;&gt;LEN(SUBSTITUTE(A228,"=","")),LEN(A228)&lt;&gt;LEN(SUBSTITUTE(A228,"&lt;","")),LEN(A228)&lt;&gt;LEN(SUBSTITUTE(A228,"&gt;","")))),"ID: tekst zaczynający się od A–Z, do 64 znaków; bez *, ?, ~, =, &lt; i &gt;. Przykład: T-001.",IF(COUNTIFS('Exits'!$A$9:$A$608,A228)&lt;&gt;1,"ID wyjścia się powtarza",IF(B228="","Podaj ID nadrzędnej transakcji",IF(IF(IFERROR(OR(CODE(UPPER(LEFT(B228,1)))&lt;65,CODE(UPPER(LEFT(B228,1)))&gt;90),TRUE),TRUE,OR(NOT(ISTEXT(B228)),LEN(B228)&gt;64,LEN(B228)&lt;&gt;LEN(SUBSTITUTE(B228,"*","")),LEN(B228)&lt;&gt;LEN(SUBSTITUTE(B228,"?","")),LEN(B228)&lt;&gt;LEN(SUBSTITUTE(B228,"~","")),LEN(B228)&lt;&gt;LEN(SUBSTITUTE(B228,"=","")),LEN(B228)&lt;&gt;LEN(SUBSTITUTE(B228,"&lt;","")),LEN(B228)&lt;&gt;LEN(SUBSTITUTE(B228,"&gt;","")))),"ID: tekst zaczynający się od A–Z, do 64 znaków; bez *, ?, ~, =, &lt; i &gt;. Przykład: T-001.",IF(COUNTIFS('Trades'!$A$9:$A$208,B228)&lt;&gt;1,"ID musi pasować do jednego wiersza Trades",IF(NOT(ISNUMBER(C228)),"Podaj prawidłowy czas zamknięcia",IF(OR(C228&lt;1,C228&gt;2958465),"Podaj prawidłowy czas zamknięcia",IF(NOT(ISNUMBER(D228)),"Podaj dodatnią zamkniętą ilość",IF(OR(D228&lt;=0,D228&gt;1000000,ROUND(D228,8)&lt;&gt;D228),"Podaj dodatnią zamkniętą ilość",IF(NOT(ISNUMBER(INDEX('Trades'!$D$9:$D$208,MATCH(B228,'Trades'!$A$9:$A$208,0)))),"Podaj prawidłowy czas otwarcia",IF(C228&lt;INDEX('Trades'!$D$9:$D$208,MATCH(B228,'Trades'!$A$9:$A$208,0)),"Wyjście poprzedza otwarcie",IF(AND(E228&lt;&gt;"",OR(NOT(ISNUMBER(E228)),E228&lt;=0)),"Podaj dodatnią cenę lub pozostaw puste",IF(AND(F228&lt;&gt;"",NOT(ISNUMBER(F228))),"P&amp;L brutto musi być liczbą lub pozostać pusty",IF(AND(ISNUMBER(F228),OR(ABS(F228)&gt;1000000000,ROUND(F228,2)&lt;&gt;F228)),"Kwoty: do 2 miejsc po przecinku; wartość bezwzględna wpisu ≤ 1 000 000 000.",""))))))))))))))))</x:f>
      </x:c>
      <x:c r="I228" s="29" t="str">
        <x:f>IF(ISNUMBER(D228),ROUND(D228,8),"")</x:f>
      </x:c>
      <x:c r="J228" s="29" t="n">
        <x:f>IF(ISNUMBER(F228),1,0)</x:f>
        <x:v>0</x:v>
      </x:c>
      <x:c r="K228" s="29" t="n">
        <x:f>IF(COUNTA(A228:F228)=0,0,1)</x:f>
        <x:v>0</x:v>
      </x:c>
    </x:row>
    <x:row r="229" ht="36" customHeight="1">
      <x:c r="A229" s="34"/>
      <x:c r="B229" s="34"/>
      <x:c r="C229" s="35"/>
      <x:c r="D229" s="36"/>
      <x:c r="E229" s="36"/>
      <x:c r="F229" s="37"/>
      <x:c r="G229" s="38" t="n">
        <x:f>IF(K229=0,0,IF(H229="",1,-1))</x:f>
        <x:v>0</x:v>
      </x:c>
      <x:c r="H229" s="33" t="str">
        <x:f>IF(K229=0,"",IF(A229="","Podaj ID wyjścia",IF(IF(IFERROR(OR(CODE(UPPER(LEFT(A229,1)))&lt;65,CODE(UPPER(LEFT(A229,1)))&gt;90),TRUE),TRUE,OR(NOT(ISTEXT(A229)),LEN(A229)&gt;64,LEN(A229)&lt;&gt;LEN(SUBSTITUTE(A229,"*","")),LEN(A229)&lt;&gt;LEN(SUBSTITUTE(A229,"?","")),LEN(A229)&lt;&gt;LEN(SUBSTITUTE(A229,"~","")),LEN(A229)&lt;&gt;LEN(SUBSTITUTE(A229,"=","")),LEN(A229)&lt;&gt;LEN(SUBSTITUTE(A229,"&lt;","")),LEN(A229)&lt;&gt;LEN(SUBSTITUTE(A229,"&gt;","")))),"ID: tekst zaczynający się od A–Z, do 64 znaków; bez *, ?, ~, =, &lt; i &gt;. Przykład: T-001.",IF(COUNTIFS('Exits'!$A$9:$A$608,A229)&lt;&gt;1,"ID wyjścia się powtarza",IF(B229="","Podaj ID nadrzędnej transakcji",IF(IF(IFERROR(OR(CODE(UPPER(LEFT(B229,1)))&lt;65,CODE(UPPER(LEFT(B229,1)))&gt;90),TRUE),TRUE,OR(NOT(ISTEXT(B229)),LEN(B229)&gt;64,LEN(B229)&lt;&gt;LEN(SUBSTITUTE(B229,"*","")),LEN(B229)&lt;&gt;LEN(SUBSTITUTE(B229,"?","")),LEN(B229)&lt;&gt;LEN(SUBSTITUTE(B229,"~","")),LEN(B229)&lt;&gt;LEN(SUBSTITUTE(B229,"=","")),LEN(B229)&lt;&gt;LEN(SUBSTITUTE(B229,"&lt;","")),LEN(B229)&lt;&gt;LEN(SUBSTITUTE(B229,"&gt;","")))),"ID: tekst zaczynający się od A–Z, do 64 znaków; bez *, ?, ~, =, &lt; i &gt;. Przykład: T-001.",IF(COUNTIFS('Trades'!$A$9:$A$208,B229)&lt;&gt;1,"ID musi pasować do jednego wiersza Trades",IF(NOT(ISNUMBER(C229)),"Podaj prawidłowy czas zamknięcia",IF(OR(C229&lt;1,C229&gt;2958465),"Podaj prawidłowy czas zamknięcia",IF(NOT(ISNUMBER(D229)),"Podaj dodatnią zamkniętą ilość",IF(OR(D229&lt;=0,D229&gt;1000000,ROUND(D229,8)&lt;&gt;D229),"Podaj dodatnią zamkniętą ilość",IF(NOT(ISNUMBER(INDEX('Trades'!$D$9:$D$208,MATCH(B229,'Trades'!$A$9:$A$208,0)))),"Podaj prawidłowy czas otwarcia",IF(C229&lt;INDEX('Trades'!$D$9:$D$208,MATCH(B229,'Trades'!$A$9:$A$208,0)),"Wyjście poprzedza otwarcie",IF(AND(E229&lt;&gt;"",OR(NOT(ISNUMBER(E229)),E229&lt;=0)),"Podaj dodatnią cenę lub pozostaw puste",IF(AND(F229&lt;&gt;"",NOT(ISNUMBER(F229))),"P&amp;L brutto musi być liczbą lub pozostać pusty",IF(AND(ISNUMBER(F229),OR(ABS(F229)&gt;1000000000,ROUND(F229,2)&lt;&gt;F229)),"Kwoty: do 2 miejsc po przecinku; wartość bezwzględna wpisu ≤ 1 000 000 000.",""))))))))))))))))</x:f>
      </x:c>
      <x:c r="I229" s="29" t="str">
        <x:f>IF(ISNUMBER(D229),ROUND(D229,8),"")</x:f>
      </x:c>
      <x:c r="J229" s="29" t="n">
        <x:f>IF(ISNUMBER(F229),1,0)</x:f>
        <x:v>0</x:v>
      </x:c>
      <x:c r="K229" s="29" t="n">
        <x:f>IF(COUNTA(A229:F229)=0,0,1)</x:f>
        <x:v>0</x:v>
      </x:c>
    </x:row>
    <x:row r="230" ht="36" customHeight="1">
      <x:c r="A230" s="34"/>
      <x:c r="B230" s="34"/>
      <x:c r="C230" s="35"/>
      <x:c r="D230" s="36"/>
      <x:c r="E230" s="36"/>
      <x:c r="F230" s="37"/>
      <x:c r="G230" s="38" t="n">
        <x:f>IF(K230=0,0,IF(H230="",1,-1))</x:f>
        <x:v>0</x:v>
      </x:c>
      <x:c r="H230" s="33" t="str">
        <x:f>IF(K230=0,"",IF(A230="","Podaj ID wyjścia",IF(IF(IFERROR(OR(CODE(UPPER(LEFT(A230,1)))&lt;65,CODE(UPPER(LEFT(A230,1)))&gt;90),TRUE),TRUE,OR(NOT(ISTEXT(A230)),LEN(A230)&gt;64,LEN(A230)&lt;&gt;LEN(SUBSTITUTE(A230,"*","")),LEN(A230)&lt;&gt;LEN(SUBSTITUTE(A230,"?","")),LEN(A230)&lt;&gt;LEN(SUBSTITUTE(A230,"~","")),LEN(A230)&lt;&gt;LEN(SUBSTITUTE(A230,"=","")),LEN(A230)&lt;&gt;LEN(SUBSTITUTE(A230,"&lt;","")),LEN(A230)&lt;&gt;LEN(SUBSTITUTE(A230,"&gt;","")))),"ID: tekst zaczynający się od A–Z, do 64 znaków; bez *, ?, ~, =, &lt; i &gt;. Przykład: T-001.",IF(COUNTIFS('Exits'!$A$9:$A$608,A230)&lt;&gt;1,"ID wyjścia się powtarza",IF(B230="","Podaj ID nadrzędnej transakcji",IF(IF(IFERROR(OR(CODE(UPPER(LEFT(B230,1)))&lt;65,CODE(UPPER(LEFT(B230,1)))&gt;90),TRUE),TRUE,OR(NOT(ISTEXT(B230)),LEN(B230)&gt;64,LEN(B230)&lt;&gt;LEN(SUBSTITUTE(B230,"*","")),LEN(B230)&lt;&gt;LEN(SUBSTITUTE(B230,"?","")),LEN(B230)&lt;&gt;LEN(SUBSTITUTE(B230,"~","")),LEN(B230)&lt;&gt;LEN(SUBSTITUTE(B230,"=","")),LEN(B230)&lt;&gt;LEN(SUBSTITUTE(B230,"&lt;","")),LEN(B230)&lt;&gt;LEN(SUBSTITUTE(B230,"&gt;","")))),"ID: tekst zaczynający się od A–Z, do 64 znaków; bez *, ?, ~, =, &lt; i &gt;. Przykład: T-001.",IF(COUNTIFS('Trades'!$A$9:$A$208,B230)&lt;&gt;1,"ID musi pasować do jednego wiersza Trades",IF(NOT(ISNUMBER(C230)),"Podaj prawidłowy czas zamknięcia",IF(OR(C230&lt;1,C230&gt;2958465),"Podaj prawidłowy czas zamknięcia",IF(NOT(ISNUMBER(D230)),"Podaj dodatnią zamkniętą ilość",IF(OR(D230&lt;=0,D230&gt;1000000,ROUND(D230,8)&lt;&gt;D230),"Podaj dodatnią zamkniętą ilość",IF(NOT(ISNUMBER(INDEX('Trades'!$D$9:$D$208,MATCH(B230,'Trades'!$A$9:$A$208,0)))),"Podaj prawidłowy czas otwarcia",IF(C230&lt;INDEX('Trades'!$D$9:$D$208,MATCH(B230,'Trades'!$A$9:$A$208,0)),"Wyjście poprzedza otwarcie",IF(AND(E230&lt;&gt;"",OR(NOT(ISNUMBER(E230)),E230&lt;=0)),"Podaj dodatnią cenę lub pozostaw puste",IF(AND(F230&lt;&gt;"",NOT(ISNUMBER(F230))),"P&amp;L brutto musi być liczbą lub pozostać pusty",IF(AND(ISNUMBER(F230),OR(ABS(F230)&gt;1000000000,ROUND(F230,2)&lt;&gt;F230)),"Kwoty: do 2 miejsc po przecinku; wartość bezwzględna wpisu ≤ 1 000 000 000.",""))))))))))))))))</x:f>
      </x:c>
      <x:c r="I230" s="29" t="str">
        <x:f>IF(ISNUMBER(D230),ROUND(D230,8),"")</x:f>
      </x:c>
      <x:c r="J230" s="29" t="n">
        <x:f>IF(ISNUMBER(F230),1,0)</x:f>
        <x:v>0</x:v>
      </x:c>
      <x:c r="K230" s="29" t="n">
        <x:f>IF(COUNTA(A230:F230)=0,0,1)</x:f>
        <x:v>0</x:v>
      </x:c>
    </x:row>
    <x:row r="231" ht="36" customHeight="1">
      <x:c r="A231" s="34"/>
      <x:c r="B231" s="34"/>
      <x:c r="C231" s="35"/>
      <x:c r="D231" s="36"/>
      <x:c r="E231" s="36"/>
      <x:c r="F231" s="37"/>
      <x:c r="G231" s="38" t="n">
        <x:f>IF(K231=0,0,IF(H231="",1,-1))</x:f>
        <x:v>0</x:v>
      </x:c>
      <x:c r="H231" s="33" t="str">
        <x:f>IF(K231=0,"",IF(A231="","Podaj ID wyjścia",IF(IF(IFERROR(OR(CODE(UPPER(LEFT(A231,1)))&lt;65,CODE(UPPER(LEFT(A231,1)))&gt;90),TRUE),TRUE,OR(NOT(ISTEXT(A231)),LEN(A231)&gt;64,LEN(A231)&lt;&gt;LEN(SUBSTITUTE(A231,"*","")),LEN(A231)&lt;&gt;LEN(SUBSTITUTE(A231,"?","")),LEN(A231)&lt;&gt;LEN(SUBSTITUTE(A231,"~","")),LEN(A231)&lt;&gt;LEN(SUBSTITUTE(A231,"=","")),LEN(A231)&lt;&gt;LEN(SUBSTITUTE(A231,"&lt;","")),LEN(A231)&lt;&gt;LEN(SUBSTITUTE(A231,"&gt;","")))),"ID: tekst zaczynający się od A–Z, do 64 znaków; bez *, ?, ~, =, &lt; i &gt;. Przykład: T-001.",IF(COUNTIFS('Exits'!$A$9:$A$608,A231)&lt;&gt;1,"ID wyjścia się powtarza",IF(B231="","Podaj ID nadrzędnej transakcji",IF(IF(IFERROR(OR(CODE(UPPER(LEFT(B231,1)))&lt;65,CODE(UPPER(LEFT(B231,1)))&gt;90),TRUE),TRUE,OR(NOT(ISTEXT(B231)),LEN(B231)&gt;64,LEN(B231)&lt;&gt;LEN(SUBSTITUTE(B231,"*","")),LEN(B231)&lt;&gt;LEN(SUBSTITUTE(B231,"?","")),LEN(B231)&lt;&gt;LEN(SUBSTITUTE(B231,"~","")),LEN(B231)&lt;&gt;LEN(SUBSTITUTE(B231,"=","")),LEN(B231)&lt;&gt;LEN(SUBSTITUTE(B231,"&lt;","")),LEN(B231)&lt;&gt;LEN(SUBSTITUTE(B231,"&gt;","")))),"ID: tekst zaczynający się od A–Z, do 64 znaków; bez *, ?, ~, =, &lt; i &gt;. Przykład: T-001.",IF(COUNTIFS('Trades'!$A$9:$A$208,B231)&lt;&gt;1,"ID musi pasować do jednego wiersza Trades",IF(NOT(ISNUMBER(C231)),"Podaj prawidłowy czas zamknięcia",IF(OR(C231&lt;1,C231&gt;2958465),"Podaj prawidłowy czas zamknięcia",IF(NOT(ISNUMBER(D231)),"Podaj dodatnią zamkniętą ilość",IF(OR(D231&lt;=0,D231&gt;1000000,ROUND(D231,8)&lt;&gt;D231),"Podaj dodatnią zamkniętą ilość",IF(NOT(ISNUMBER(INDEX('Trades'!$D$9:$D$208,MATCH(B231,'Trades'!$A$9:$A$208,0)))),"Podaj prawidłowy czas otwarcia",IF(C231&lt;INDEX('Trades'!$D$9:$D$208,MATCH(B231,'Trades'!$A$9:$A$208,0)),"Wyjście poprzedza otwarcie",IF(AND(E231&lt;&gt;"",OR(NOT(ISNUMBER(E231)),E231&lt;=0)),"Podaj dodatnią cenę lub pozostaw puste",IF(AND(F231&lt;&gt;"",NOT(ISNUMBER(F231))),"P&amp;L brutto musi być liczbą lub pozostać pusty",IF(AND(ISNUMBER(F231),OR(ABS(F231)&gt;1000000000,ROUND(F231,2)&lt;&gt;F231)),"Kwoty: do 2 miejsc po przecinku; wartość bezwzględna wpisu ≤ 1 000 000 000.",""))))))))))))))))</x:f>
      </x:c>
      <x:c r="I231" s="29" t="str">
        <x:f>IF(ISNUMBER(D231),ROUND(D231,8),"")</x:f>
      </x:c>
      <x:c r="J231" s="29" t="n">
        <x:f>IF(ISNUMBER(F231),1,0)</x:f>
        <x:v>0</x:v>
      </x:c>
      <x:c r="K231" s="29" t="n">
        <x:f>IF(COUNTA(A231:F231)=0,0,1)</x:f>
        <x:v>0</x:v>
      </x:c>
    </x:row>
    <x:row r="232" ht="36" customHeight="1">
      <x:c r="A232" s="34"/>
      <x:c r="B232" s="34"/>
      <x:c r="C232" s="35"/>
      <x:c r="D232" s="36"/>
      <x:c r="E232" s="36"/>
      <x:c r="F232" s="37"/>
      <x:c r="G232" s="38" t="n">
        <x:f>IF(K232=0,0,IF(H232="",1,-1))</x:f>
        <x:v>0</x:v>
      </x:c>
      <x:c r="H232" s="33" t="str">
        <x:f>IF(K232=0,"",IF(A232="","Podaj ID wyjścia",IF(IF(IFERROR(OR(CODE(UPPER(LEFT(A232,1)))&lt;65,CODE(UPPER(LEFT(A232,1)))&gt;90),TRUE),TRUE,OR(NOT(ISTEXT(A232)),LEN(A232)&gt;64,LEN(A232)&lt;&gt;LEN(SUBSTITUTE(A232,"*","")),LEN(A232)&lt;&gt;LEN(SUBSTITUTE(A232,"?","")),LEN(A232)&lt;&gt;LEN(SUBSTITUTE(A232,"~","")),LEN(A232)&lt;&gt;LEN(SUBSTITUTE(A232,"=","")),LEN(A232)&lt;&gt;LEN(SUBSTITUTE(A232,"&lt;","")),LEN(A232)&lt;&gt;LEN(SUBSTITUTE(A232,"&gt;","")))),"ID: tekst zaczynający się od A–Z, do 64 znaków; bez *, ?, ~, =, &lt; i &gt;. Przykład: T-001.",IF(COUNTIFS('Exits'!$A$9:$A$608,A232)&lt;&gt;1,"ID wyjścia się powtarza",IF(B232="","Podaj ID nadrzędnej transakcji",IF(IF(IFERROR(OR(CODE(UPPER(LEFT(B232,1)))&lt;65,CODE(UPPER(LEFT(B232,1)))&gt;90),TRUE),TRUE,OR(NOT(ISTEXT(B232)),LEN(B232)&gt;64,LEN(B232)&lt;&gt;LEN(SUBSTITUTE(B232,"*","")),LEN(B232)&lt;&gt;LEN(SUBSTITUTE(B232,"?","")),LEN(B232)&lt;&gt;LEN(SUBSTITUTE(B232,"~","")),LEN(B232)&lt;&gt;LEN(SUBSTITUTE(B232,"=","")),LEN(B232)&lt;&gt;LEN(SUBSTITUTE(B232,"&lt;","")),LEN(B232)&lt;&gt;LEN(SUBSTITUTE(B232,"&gt;","")))),"ID: tekst zaczynający się od A–Z, do 64 znaków; bez *, ?, ~, =, &lt; i &gt;. Przykład: T-001.",IF(COUNTIFS('Trades'!$A$9:$A$208,B232)&lt;&gt;1,"ID musi pasować do jednego wiersza Trades",IF(NOT(ISNUMBER(C232)),"Podaj prawidłowy czas zamknięcia",IF(OR(C232&lt;1,C232&gt;2958465),"Podaj prawidłowy czas zamknięcia",IF(NOT(ISNUMBER(D232)),"Podaj dodatnią zamkniętą ilość",IF(OR(D232&lt;=0,D232&gt;1000000,ROUND(D232,8)&lt;&gt;D232),"Podaj dodatnią zamkniętą ilość",IF(NOT(ISNUMBER(INDEX('Trades'!$D$9:$D$208,MATCH(B232,'Trades'!$A$9:$A$208,0)))),"Podaj prawidłowy czas otwarcia",IF(C232&lt;INDEX('Trades'!$D$9:$D$208,MATCH(B232,'Trades'!$A$9:$A$208,0)),"Wyjście poprzedza otwarcie",IF(AND(E232&lt;&gt;"",OR(NOT(ISNUMBER(E232)),E232&lt;=0)),"Podaj dodatnią cenę lub pozostaw puste",IF(AND(F232&lt;&gt;"",NOT(ISNUMBER(F232))),"P&amp;L brutto musi być liczbą lub pozostać pusty",IF(AND(ISNUMBER(F232),OR(ABS(F232)&gt;1000000000,ROUND(F232,2)&lt;&gt;F232)),"Kwoty: do 2 miejsc po przecinku; wartość bezwzględna wpisu ≤ 1 000 000 000.",""))))))))))))))))</x:f>
      </x:c>
      <x:c r="I232" s="29" t="str">
        <x:f>IF(ISNUMBER(D232),ROUND(D232,8),"")</x:f>
      </x:c>
      <x:c r="J232" s="29" t="n">
        <x:f>IF(ISNUMBER(F232),1,0)</x:f>
        <x:v>0</x:v>
      </x:c>
      <x:c r="K232" s="29" t="n">
        <x:f>IF(COUNTA(A232:F232)=0,0,1)</x:f>
        <x:v>0</x:v>
      </x:c>
    </x:row>
    <x:row r="233" ht="36" customHeight="1">
      <x:c r="A233" s="34"/>
      <x:c r="B233" s="34"/>
      <x:c r="C233" s="35"/>
      <x:c r="D233" s="36"/>
      <x:c r="E233" s="36"/>
      <x:c r="F233" s="37"/>
      <x:c r="G233" s="38" t="n">
        <x:f>IF(K233=0,0,IF(H233="",1,-1))</x:f>
        <x:v>0</x:v>
      </x:c>
      <x:c r="H233" s="33" t="str">
        <x:f>IF(K233=0,"",IF(A233="","Podaj ID wyjścia",IF(IF(IFERROR(OR(CODE(UPPER(LEFT(A233,1)))&lt;65,CODE(UPPER(LEFT(A233,1)))&gt;90),TRUE),TRUE,OR(NOT(ISTEXT(A233)),LEN(A233)&gt;64,LEN(A233)&lt;&gt;LEN(SUBSTITUTE(A233,"*","")),LEN(A233)&lt;&gt;LEN(SUBSTITUTE(A233,"?","")),LEN(A233)&lt;&gt;LEN(SUBSTITUTE(A233,"~","")),LEN(A233)&lt;&gt;LEN(SUBSTITUTE(A233,"=","")),LEN(A233)&lt;&gt;LEN(SUBSTITUTE(A233,"&lt;","")),LEN(A233)&lt;&gt;LEN(SUBSTITUTE(A233,"&gt;","")))),"ID: tekst zaczynający się od A–Z, do 64 znaków; bez *, ?, ~, =, &lt; i &gt;. Przykład: T-001.",IF(COUNTIFS('Exits'!$A$9:$A$608,A233)&lt;&gt;1,"ID wyjścia się powtarza",IF(B233="","Podaj ID nadrzędnej transakcji",IF(IF(IFERROR(OR(CODE(UPPER(LEFT(B233,1)))&lt;65,CODE(UPPER(LEFT(B233,1)))&gt;90),TRUE),TRUE,OR(NOT(ISTEXT(B233)),LEN(B233)&gt;64,LEN(B233)&lt;&gt;LEN(SUBSTITUTE(B233,"*","")),LEN(B233)&lt;&gt;LEN(SUBSTITUTE(B233,"?","")),LEN(B233)&lt;&gt;LEN(SUBSTITUTE(B233,"~","")),LEN(B233)&lt;&gt;LEN(SUBSTITUTE(B233,"=","")),LEN(B233)&lt;&gt;LEN(SUBSTITUTE(B233,"&lt;","")),LEN(B233)&lt;&gt;LEN(SUBSTITUTE(B233,"&gt;","")))),"ID: tekst zaczynający się od A–Z, do 64 znaków; bez *, ?, ~, =, &lt; i &gt;. Przykład: T-001.",IF(COUNTIFS('Trades'!$A$9:$A$208,B233)&lt;&gt;1,"ID musi pasować do jednego wiersza Trades",IF(NOT(ISNUMBER(C233)),"Podaj prawidłowy czas zamknięcia",IF(OR(C233&lt;1,C233&gt;2958465),"Podaj prawidłowy czas zamknięcia",IF(NOT(ISNUMBER(D233)),"Podaj dodatnią zamkniętą ilość",IF(OR(D233&lt;=0,D233&gt;1000000,ROUND(D233,8)&lt;&gt;D233),"Podaj dodatnią zamkniętą ilość",IF(NOT(ISNUMBER(INDEX('Trades'!$D$9:$D$208,MATCH(B233,'Trades'!$A$9:$A$208,0)))),"Podaj prawidłowy czas otwarcia",IF(C233&lt;INDEX('Trades'!$D$9:$D$208,MATCH(B233,'Trades'!$A$9:$A$208,0)),"Wyjście poprzedza otwarcie",IF(AND(E233&lt;&gt;"",OR(NOT(ISNUMBER(E233)),E233&lt;=0)),"Podaj dodatnią cenę lub pozostaw puste",IF(AND(F233&lt;&gt;"",NOT(ISNUMBER(F233))),"P&amp;L brutto musi być liczbą lub pozostać pusty",IF(AND(ISNUMBER(F233),OR(ABS(F233)&gt;1000000000,ROUND(F233,2)&lt;&gt;F233)),"Kwoty: do 2 miejsc po przecinku; wartość bezwzględna wpisu ≤ 1 000 000 000.",""))))))))))))))))</x:f>
      </x:c>
      <x:c r="I233" s="29" t="str">
        <x:f>IF(ISNUMBER(D233),ROUND(D233,8),"")</x:f>
      </x:c>
      <x:c r="J233" s="29" t="n">
        <x:f>IF(ISNUMBER(F233),1,0)</x:f>
        <x:v>0</x:v>
      </x:c>
      <x:c r="K233" s="29" t="n">
        <x:f>IF(COUNTA(A233:F233)=0,0,1)</x:f>
        <x:v>0</x:v>
      </x:c>
    </x:row>
    <x:row r="234" ht="36" customHeight="1">
      <x:c r="A234" s="34"/>
      <x:c r="B234" s="34"/>
      <x:c r="C234" s="35"/>
      <x:c r="D234" s="36"/>
      <x:c r="E234" s="36"/>
      <x:c r="F234" s="37"/>
      <x:c r="G234" s="38" t="n">
        <x:f>IF(K234=0,0,IF(H234="",1,-1))</x:f>
        <x:v>0</x:v>
      </x:c>
      <x:c r="H234" s="33" t="str">
        <x:f>IF(K234=0,"",IF(A234="","Podaj ID wyjścia",IF(IF(IFERROR(OR(CODE(UPPER(LEFT(A234,1)))&lt;65,CODE(UPPER(LEFT(A234,1)))&gt;90),TRUE),TRUE,OR(NOT(ISTEXT(A234)),LEN(A234)&gt;64,LEN(A234)&lt;&gt;LEN(SUBSTITUTE(A234,"*","")),LEN(A234)&lt;&gt;LEN(SUBSTITUTE(A234,"?","")),LEN(A234)&lt;&gt;LEN(SUBSTITUTE(A234,"~","")),LEN(A234)&lt;&gt;LEN(SUBSTITUTE(A234,"=","")),LEN(A234)&lt;&gt;LEN(SUBSTITUTE(A234,"&lt;","")),LEN(A234)&lt;&gt;LEN(SUBSTITUTE(A234,"&gt;","")))),"ID: tekst zaczynający się od A–Z, do 64 znaków; bez *, ?, ~, =, &lt; i &gt;. Przykład: T-001.",IF(COUNTIFS('Exits'!$A$9:$A$608,A234)&lt;&gt;1,"ID wyjścia się powtarza",IF(B234="","Podaj ID nadrzędnej transakcji",IF(IF(IFERROR(OR(CODE(UPPER(LEFT(B234,1)))&lt;65,CODE(UPPER(LEFT(B234,1)))&gt;90),TRUE),TRUE,OR(NOT(ISTEXT(B234)),LEN(B234)&gt;64,LEN(B234)&lt;&gt;LEN(SUBSTITUTE(B234,"*","")),LEN(B234)&lt;&gt;LEN(SUBSTITUTE(B234,"?","")),LEN(B234)&lt;&gt;LEN(SUBSTITUTE(B234,"~","")),LEN(B234)&lt;&gt;LEN(SUBSTITUTE(B234,"=","")),LEN(B234)&lt;&gt;LEN(SUBSTITUTE(B234,"&lt;","")),LEN(B234)&lt;&gt;LEN(SUBSTITUTE(B234,"&gt;","")))),"ID: tekst zaczynający się od A–Z, do 64 znaków; bez *, ?, ~, =, &lt; i &gt;. Przykład: T-001.",IF(COUNTIFS('Trades'!$A$9:$A$208,B234)&lt;&gt;1,"ID musi pasować do jednego wiersza Trades",IF(NOT(ISNUMBER(C234)),"Podaj prawidłowy czas zamknięcia",IF(OR(C234&lt;1,C234&gt;2958465),"Podaj prawidłowy czas zamknięcia",IF(NOT(ISNUMBER(D234)),"Podaj dodatnią zamkniętą ilość",IF(OR(D234&lt;=0,D234&gt;1000000,ROUND(D234,8)&lt;&gt;D234),"Podaj dodatnią zamkniętą ilość",IF(NOT(ISNUMBER(INDEX('Trades'!$D$9:$D$208,MATCH(B234,'Trades'!$A$9:$A$208,0)))),"Podaj prawidłowy czas otwarcia",IF(C234&lt;INDEX('Trades'!$D$9:$D$208,MATCH(B234,'Trades'!$A$9:$A$208,0)),"Wyjście poprzedza otwarcie",IF(AND(E234&lt;&gt;"",OR(NOT(ISNUMBER(E234)),E234&lt;=0)),"Podaj dodatnią cenę lub pozostaw puste",IF(AND(F234&lt;&gt;"",NOT(ISNUMBER(F234))),"P&amp;L brutto musi być liczbą lub pozostać pusty",IF(AND(ISNUMBER(F234),OR(ABS(F234)&gt;1000000000,ROUND(F234,2)&lt;&gt;F234)),"Kwoty: do 2 miejsc po przecinku; wartość bezwzględna wpisu ≤ 1 000 000 000.",""))))))))))))))))</x:f>
      </x:c>
      <x:c r="I234" s="29" t="str">
        <x:f>IF(ISNUMBER(D234),ROUND(D234,8),"")</x:f>
      </x:c>
      <x:c r="J234" s="29" t="n">
        <x:f>IF(ISNUMBER(F234),1,0)</x:f>
        <x:v>0</x:v>
      </x:c>
      <x:c r="K234" s="29" t="n">
        <x:f>IF(COUNTA(A234:F234)=0,0,1)</x:f>
        <x:v>0</x:v>
      </x:c>
    </x:row>
    <x:row r="235" ht="36" customHeight="1">
      <x:c r="A235" s="34"/>
      <x:c r="B235" s="34"/>
      <x:c r="C235" s="35"/>
      <x:c r="D235" s="36"/>
      <x:c r="E235" s="36"/>
      <x:c r="F235" s="37"/>
      <x:c r="G235" s="38" t="n">
        <x:f>IF(K235=0,0,IF(H235="",1,-1))</x:f>
        <x:v>0</x:v>
      </x:c>
      <x:c r="H235" s="33" t="str">
        <x:f>IF(K235=0,"",IF(A235="","Podaj ID wyjścia",IF(IF(IFERROR(OR(CODE(UPPER(LEFT(A235,1)))&lt;65,CODE(UPPER(LEFT(A235,1)))&gt;90),TRUE),TRUE,OR(NOT(ISTEXT(A235)),LEN(A235)&gt;64,LEN(A235)&lt;&gt;LEN(SUBSTITUTE(A235,"*","")),LEN(A235)&lt;&gt;LEN(SUBSTITUTE(A235,"?","")),LEN(A235)&lt;&gt;LEN(SUBSTITUTE(A235,"~","")),LEN(A235)&lt;&gt;LEN(SUBSTITUTE(A235,"=","")),LEN(A235)&lt;&gt;LEN(SUBSTITUTE(A235,"&lt;","")),LEN(A235)&lt;&gt;LEN(SUBSTITUTE(A235,"&gt;","")))),"ID: tekst zaczynający się od A–Z, do 64 znaków; bez *, ?, ~, =, &lt; i &gt;. Przykład: T-001.",IF(COUNTIFS('Exits'!$A$9:$A$608,A235)&lt;&gt;1,"ID wyjścia się powtarza",IF(B235="","Podaj ID nadrzędnej transakcji",IF(IF(IFERROR(OR(CODE(UPPER(LEFT(B235,1)))&lt;65,CODE(UPPER(LEFT(B235,1)))&gt;90),TRUE),TRUE,OR(NOT(ISTEXT(B235)),LEN(B235)&gt;64,LEN(B235)&lt;&gt;LEN(SUBSTITUTE(B235,"*","")),LEN(B235)&lt;&gt;LEN(SUBSTITUTE(B235,"?","")),LEN(B235)&lt;&gt;LEN(SUBSTITUTE(B235,"~","")),LEN(B235)&lt;&gt;LEN(SUBSTITUTE(B235,"=","")),LEN(B235)&lt;&gt;LEN(SUBSTITUTE(B235,"&lt;","")),LEN(B235)&lt;&gt;LEN(SUBSTITUTE(B235,"&gt;","")))),"ID: tekst zaczynający się od A–Z, do 64 znaków; bez *, ?, ~, =, &lt; i &gt;. Przykład: T-001.",IF(COUNTIFS('Trades'!$A$9:$A$208,B235)&lt;&gt;1,"ID musi pasować do jednego wiersza Trades",IF(NOT(ISNUMBER(C235)),"Podaj prawidłowy czas zamknięcia",IF(OR(C235&lt;1,C235&gt;2958465),"Podaj prawidłowy czas zamknięcia",IF(NOT(ISNUMBER(D235)),"Podaj dodatnią zamkniętą ilość",IF(OR(D235&lt;=0,D235&gt;1000000,ROUND(D235,8)&lt;&gt;D235),"Podaj dodatnią zamkniętą ilość",IF(NOT(ISNUMBER(INDEX('Trades'!$D$9:$D$208,MATCH(B235,'Trades'!$A$9:$A$208,0)))),"Podaj prawidłowy czas otwarcia",IF(C235&lt;INDEX('Trades'!$D$9:$D$208,MATCH(B235,'Trades'!$A$9:$A$208,0)),"Wyjście poprzedza otwarcie",IF(AND(E235&lt;&gt;"",OR(NOT(ISNUMBER(E235)),E235&lt;=0)),"Podaj dodatnią cenę lub pozostaw puste",IF(AND(F235&lt;&gt;"",NOT(ISNUMBER(F235))),"P&amp;L brutto musi być liczbą lub pozostać pusty",IF(AND(ISNUMBER(F235),OR(ABS(F235)&gt;1000000000,ROUND(F235,2)&lt;&gt;F235)),"Kwoty: do 2 miejsc po przecinku; wartość bezwzględna wpisu ≤ 1 000 000 000.",""))))))))))))))))</x:f>
      </x:c>
      <x:c r="I235" s="29" t="str">
        <x:f>IF(ISNUMBER(D235),ROUND(D235,8),"")</x:f>
      </x:c>
      <x:c r="J235" s="29" t="n">
        <x:f>IF(ISNUMBER(F235),1,0)</x:f>
        <x:v>0</x:v>
      </x:c>
      <x:c r="K235" s="29" t="n">
        <x:f>IF(COUNTA(A235:F235)=0,0,1)</x:f>
        <x:v>0</x:v>
      </x:c>
    </x:row>
    <x:row r="236" ht="36" customHeight="1">
      <x:c r="A236" s="34"/>
      <x:c r="B236" s="34"/>
      <x:c r="C236" s="35"/>
      <x:c r="D236" s="36"/>
      <x:c r="E236" s="36"/>
      <x:c r="F236" s="37"/>
      <x:c r="G236" s="38" t="n">
        <x:f>IF(K236=0,0,IF(H236="",1,-1))</x:f>
        <x:v>0</x:v>
      </x:c>
      <x:c r="H236" s="33" t="str">
        <x:f>IF(K236=0,"",IF(A236="","Podaj ID wyjścia",IF(IF(IFERROR(OR(CODE(UPPER(LEFT(A236,1)))&lt;65,CODE(UPPER(LEFT(A236,1)))&gt;90),TRUE),TRUE,OR(NOT(ISTEXT(A236)),LEN(A236)&gt;64,LEN(A236)&lt;&gt;LEN(SUBSTITUTE(A236,"*","")),LEN(A236)&lt;&gt;LEN(SUBSTITUTE(A236,"?","")),LEN(A236)&lt;&gt;LEN(SUBSTITUTE(A236,"~","")),LEN(A236)&lt;&gt;LEN(SUBSTITUTE(A236,"=","")),LEN(A236)&lt;&gt;LEN(SUBSTITUTE(A236,"&lt;","")),LEN(A236)&lt;&gt;LEN(SUBSTITUTE(A236,"&gt;","")))),"ID: tekst zaczynający się od A–Z, do 64 znaków; bez *, ?, ~, =, &lt; i &gt;. Przykład: T-001.",IF(COUNTIFS('Exits'!$A$9:$A$608,A236)&lt;&gt;1,"ID wyjścia się powtarza",IF(B236="","Podaj ID nadrzędnej transakcji",IF(IF(IFERROR(OR(CODE(UPPER(LEFT(B236,1)))&lt;65,CODE(UPPER(LEFT(B236,1)))&gt;90),TRUE),TRUE,OR(NOT(ISTEXT(B236)),LEN(B236)&gt;64,LEN(B236)&lt;&gt;LEN(SUBSTITUTE(B236,"*","")),LEN(B236)&lt;&gt;LEN(SUBSTITUTE(B236,"?","")),LEN(B236)&lt;&gt;LEN(SUBSTITUTE(B236,"~","")),LEN(B236)&lt;&gt;LEN(SUBSTITUTE(B236,"=","")),LEN(B236)&lt;&gt;LEN(SUBSTITUTE(B236,"&lt;","")),LEN(B236)&lt;&gt;LEN(SUBSTITUTE(B236,"&gt;","")))),"ID: tekst zaczynający się od A–Z, do 64 znaków; bez *, ?, ~, =, &lt; i &gt;. Przykład: T-001.",IF(COUNTIFS('Trades'!$A$9:$A$208,B236)&lt;&gt;1,"ID musi pasować do jednego wiersza Trades",IF(NOT(ISNUMBER(C236)),"Podaj prawidłowy czas zamknięcia",IF(OR(C236&lt;1,C236&gt;2958465),"Podaj prawidłowy czas zamknięcia",IF(NOT(ISNUMBER(D236)),"Podaj dodatnią zamkniętą ilość",IF(OR(D236&lt;=0,D236&gt;1000000,ROUND(D236,8)&lt;&gt;D236),"Podaj dodatnią zamkniętą ilość",IF(NOT(ISNUMBER(INDEX('Trades'!$D$9:$D$208,MATCH(B236,'Trades'!$A$9:$A$208,0)))),"Podaj prawidłowy czas otwarcia",IF(C236&lt;INDEX('Trades'!$D$9:$D$208,MATCH(B236,'Trades'!$A$9:$A$208,0)),"Wyjście poprzedza otwarcie",IF(AND(E236&lt;&gt;"",OR(NOT(ISNUMBER(E236)),E236&lt;=0)),"Podaj dodatnią cenę lub pozostaw puste",IF(AND(F236&lt;&gt;"",NOT(ISNUMBER(F236))),"P&amp;L brutto musi być liczbą lub pozostać pusty",IF(AND(ISNUMBER(F236),OR(ABS(F236)&gt;1000000000,ROUND(F236,2)&lt;&gt;F236)),"Kwoty: do 2 miejsc po przecinku; wartość bezwzględna wpisu ≤ 1 000 000 000.",""))))))))))))))))</x:f>
      </x:c>
      <x:c r="I236" s="29" t="str">
        <x:f>IF(ISNUMBER(D236),ROUND(D236,8),"")</x:f>
      </x:c>
      <x:c r="J236" s="29" t="n">
        <x:f>IF(ISNUMBER(F236),1,0)</x:f>
        <x:v>0</x:v>
      </x:c>
      <x:c r="K236" s="29" t="n">
        <x:f>IF(COUNTA(A236:F236)=0,0,1)</x:f>
        <x:v>0</x:v>
      </x:c>
    </x:row>
    <x:row r="237" ht="36" customHeight="1">
      <x:c r="A237" s="34"/>
      <x:c r="B237" s="34"/>
      <x:c r="C237" s="35"/>
      <x:c r="D237" s="36"/>
      <x:c r="E237" s="36"/>
      <x:c r="F237" s="37"/>
      <x:c r="G237" s="38" t="n">
        <x:f>IF(K237=0,0,IF(H237="",1,-1))</x:f>
        <x:v>0</x:v>
      </x:c>
      <x:c r="H237" s="33" t="str">
        <x:f>IF(K237=0,"",IF(A237="","Podaj ID wyjścia",IF(IF(IFERROR(OR(CODE(UPPER(LEFT(A237,1)))&lt;65,CODE(UPPER(LEFT(A237,1)))&gt;90),TRUE),TRUE,OR(NOT(ISTEXT(A237)),LEN(A237)&gt;64,LEN(A237)&lt;&gt;LEN(SUBSTITUTE(A237,"*","")),LEN(A237)&lt;&gt;LEN(SUBSTITUTE(A237,"?","")),LEN(A237)&lt;&gt;LEN(SUBSTITUTE(A237,"~","")),LEN(A237)&lt;&gt;LEN(SUBSTITUTE(A237,"=","")),LEN(A237)&lt;&gt;LEN(SUBSTITUTE(A237,"&lt;","")),LEN(A237)&lt;&gt;LEN(SUBSTITUTE(A237,"&gt;","")))),"ID: tekst zaczynający się od A–Z, do 64 znaków; bez *, ?, ~, =, &lt; i &gt;. Przykład: T-001.",IF(COUNTIFS('Exits'!$A$9:$A$608,A237)&lt;&gt;1,"ID wyjścia się powtarza",IF(B237="","Podaj ID nadrzędnej transakcji",IF(IF(IFERROR(OR(CODE(UPPER(LEFT(B237,1)))&lt;65,CODE(UPPER(LEFT(B237,1)))&gt;90),TRUE),TRUE,OR(NOT(ISTEXT(B237)),LEN(B237)&gt;64,LEN(B237)&lt;&gt;LEN(SUBSTITUTE(B237,"*","")),LEN(B237)&lt;&gt;LEN(SUBSTITUTE(B237,"?","")),LEN(B237)&lt;&gt;LEN(SUBSTITUTE(B237,"~","")),LEN(B237)&lt;&gt;LEN(SUBSTITUTE(B237,"=","")),LEN(B237)&lt;&gt;LEN(SUBSTITUTE(B237,"&lt;","")),LEN(B237)&lt;&gt;LEN(SUBSTITUTE(B237,"&gt;","")))),"ID: tekst zaczynający się od A–Z, do 64 znaków; bez *, ?, ~, =, &lt; i &gt;. Przykład: T-001.",IF(COUNTIFS('Trades'!$A$9:$A$208,B237)&lt;&gt;1,"ID musi pasować do jednego wiersza Trades",IF(NOT(ISNUMBER(C237)),"Podaj prawidłowy czas zamknięcia",IF(OR(C237&lt;1,C237&gt;2958465),"Podaj prawidłowy czas zamknięcia",IF(NOT(ISNUMBER(D237)),"Podaj dodatnią zamkniętą ilość",IF(OR(D237&lt;=0,D237&gt;1000000,ROUND(D237,8)&lt;&gt;D237),"Podaj dodatnią zamkniętą ilość",IF(NOT(ISNUMBER(INDEX('Trades'!$D$9:$D$208,MATCH(B237,'Trades'!$A$9:$A$208,0)))),"Podaj prawidłowy czas otwarcia",IF(C237&lt;INDEX('Trades'!$D$9:$D$208,MATCH(B237,'Trades'!$A$9:$A$208,0)),"Wyjście poprzedza otwarcie",IF(AND(E237&lt;&gt;"",OR(NOT(ISNUMBER(E237)),E237&lt;=0)),"Podaj dodatnią cenę lub pozostaw puste",IF(AND(F237&lt;&gt;"",NOT(ISNUMBER(F237))),"P&amp;L brutto musi być liczbą lub pozostać pusty",IF(AND(ISNUMBER(F237),OR(ABS(F237)&gt;1000000000,ROUND(F237,2)&lt;&gt;F237)),"Kwoty: do 2 miejsc po przecinku; wartość bezwzględna wpisu ≤ 1 000 000 000.",""))))))))))))))))</x:f>
      </x:c>
      <x:c r="I237" s="29" t="str">
        <x:f>IF(ISNUMBER(D237),ROUND(D237,8),"")</x:f>
      </x:c>
      <x:c r="J237" s="29" t="n">
        <x:f>IF(ISNUMBER(F237),1,0)</x:f>
        <x:v>0</x:v>
      </x:c>
      <x:c r="K237" s="29" t="n">
        <x:f>IF(COUNTA(A237:F237)=0,0,1)</x:f>
        <x:v>0</x:v>
      </x:c>
    </x:row>
    <x:row r="238" ht="36" customHeight="1">
      <x:c r="A238" s="34"/>
      <x:c r="B238" s="34"/>
      <x:c r="C238" s="35"/>
      <x:c r="D238" s="36"/>
      <x:c r="E238" s="36"/>
      <x:c r="F238" s="37"/>
      <x:c r="G238" s="38" t="n">
        <x:f>IF(K238=0,0,IF(H238="",1,-1))</x:f>
        <x:v>0</x:v>
      </x:c>
      <x:c r="H238" s="33" t="str">
        <x:f>IF(K238=0,"",IF(A238="","Podaj ID wyjścia",IF(IF(IFERROR(OR(CODE(UPPER(LEFT(A238,1)))&lt;65,CODE(UPPER(LEFT(A238,1)))&gt;90),TRUE),TRUE,OR(NOT(ISTEXT(A238)),LEN(A238)&gt;64,LEN(A238)&lt;&gt;LEN(SUBSTITUTE(A238,"*","")),LEN(A238)&lt;&gt;LEN(SUBSTITUTE(A238,"?","")),LEN(A238)&lt;&gt;LEN(SUBSTITUTE(A238,"~","")),LEN(A238)&lt;&gt;LEN(SUBSTITUTE(A238,"=","")),LEN(A238)&lt;&gt;LEN(SUBSTITUTE(A238,"&lt;","")),LEN(A238)&lt;&gt;LEN(SUBSTITUTE(A238,"&gt;","")))),"ID: tekst zaczynający się od A–Z, do 64 znaków; bez *, ?, ~, =, &lt; i &gt;. Przykład: T-001.",IF(COUNTIFS('Exits'!$A$9:$A$608,A238)&lt;&gt;1,"ID wyjścia się powtarza",IF(B238="","Podaj ID nadrzędnej transakcji",IF(IF(IFERROR(OR(CODE(UPPER(LEFT(B238,1)))&lt;65,CODE(UPPER(LEFT(B238,1)))&gt;90),TRUE),TRUE,OR(NOT(ISTEXT(B238)),LEN(B238)&gt;64,LEN(B238)&lt;&gt;LEN(SUBSTITUTE(B238,"*","")),LEN(B238)&lt;&gt;LEN(SUBSTITUTE(B238,"?","")),LEN(B238)&lt;&gt;LEN(SUBSTITUTE(B238,"~","")),LEN(B238)&lt;&gt;LEN(SUBSTITUTE(B238,"=","")),LEN(B238)&lt;&gt;LEN(SUBSTITUTE(B238,"&lt;","")),LEN(B238)&lt;&gt;LEN(SUBSTITUTE(B238,"&gt;","")))),"ID: tekst zaczynający się od A–Z, do 64 znaków; bez *, ?, ~, =, &lt; i &gt;. Przykład: T-001.",IF(COUNTIFS('Trades'!$A$9:$A$208,B238)&lt;&gt;1,"ID musi pasować do jednego wiersza Trades",IF(NOT(ISNUMBER(C238)),"Podaj prawidłowy czas zamknięcia",IF(OR(C238&lt;1,C238&gt;2958465),"Podaj prawidłowy czas zamknięcia",IF(NOT(ISNUMBER(D238)),"Podaj dodatnią zamkniętą ilość",IF(OR(D238&lt;=0,D238&gt;1000000,ROUND(D238,8)&lt;&gt;D238),"Podaj dodatnią zamkniętą ilość",IF(NOT(ISNUMBER(INDEX('Trades'!$D$9:$D$208,MATCH(B238,'Trades'!$A$9:$A$208,0)))),"Podaj prawidłowy czas otwarcia",IF(C238&lt;INDEX('Trades'!$D$9:$D$208,MATCH(B238,'Trades'!$A$9:$A$208,0)),"Wyjście poprzedza otwarcie",IF(AND(E238&lt;&gt;"",OR(NOT(ISNUMBER(E238)),E238&lt;=0)),"Podaj dodatnią cenę lub pozostaw puste",IF(AND(F238&lt;&gt;"",NOT(ISNUMBER(F238))),"P&amp;L brutto musi być liczbą lub pozostać pusty",IF(AND(ISNUMBER(F238),OR(ABS(F238)&gt;1000000000,ROUND(F238,2)&lt;&gt;F238)),"Kwoty: do 2 miejsc po przecinku; wartość bezwzględna wpisu ≤ 1 000 000 000.",""))))))))))))))))</x:f>
      </x:c>
      <x:c r="I238" s="29" t="str">
        <x:f>IF(ISNUMBER(D238),ROUND(D238,8),"")</x:f>
      </x:c>
      <x:c r="J238" s="29" t="n">
        <x:f>IF(ISNUMBER(F238),1,0)</x:f>
        <x:v>0</x:v>
      </x:c>
      <x:c r="K238" s="29" t="n">
        <x:f>IF(COUNTA(A238:F238)=0,0,1)</x:f>
        <x:v>0</x:v>
      </x:c>
    </x:row>
    <x:row r="239" ht="36" customHeight="1">
      <x:c r="A239" s="34"/>
      <x:c r="B239" s="34"/>
      <x:c r="C239" s="35"/>
      <x:c r="D239" s="36"/>
      <x:c r="E239" s="36"/>
      <x:c r="F239" s="37"/>
      <x:c r="G239" s="38" t="n">
        <x:f>IF(K239=0,0,IF(H239="",1,-1))</x:f>
        <x:v>0</x:v>
      </x:c>
      <x:c r="H239" s="33" t="str">
        <x:f>IF(K239=0,"",IF(A239="","Podaj ID wyjścia",IF(IF(IFERROR(OR(CODE(UPPER(LEFT(A239,1)))&lt;65,CODE(UPPER(LEFT(A239,1)))&gt;90),TRUE),TRUE,OR(NOT(ISTEXT(A239)),LEN(A239)&gt;64,LEN(A239)&lt;&gt;LEN(SUBSTITUTE(A239,"*","")),LEN(A239)&lt;&gt;LEN(SUBSTITUTE(A239,"?","")),LEN(A239)&lt;&gt;LEN(SUBSTITUTE(A239,"~","")),LEN(A239)&lt;&gt;LEN(SUBSTITUTE(A239,"=","")),LEN(A239)&lt;&gt;LEN(SUBSTITUTE(A239,"&lt;","")),LEN(A239)&lt;&gt;LEN(SUBSTITUTE(A239,"&gt;","")))),"ID: tekst zaczynający się od A–Z, do 64 znaków; bez *, ?, ~, =, &lt; i &gt;. Przykład: T-001.",IF(COUNTIFS('Exits'!$A$9:$A$608,A239)&lt;&gt;1,"ID wyjścia się powtarza",IF(B239="","Podaj ID nadrzędnej transakcji",IF(IF(IFERROR(OR(CODE(UPPER(LEFT(B239,1)))&lt;65,CODE(UPPER(LEFT(B239,1)))&gt;90),TRUE),TRUE,OR(NOT(ISTEXT(B239)),LEN(B239)&gt;64,LEN(B239)&lt;&gt;LEN(SUBSTITUTE(B239,"*","")),LEN(B239)&lt;&gt;LEN(SUBSTITUTE(B239,"?","")),LEN(B239)&lt;&gt;LEN(SUBSTITUTE(B239,"~","")),LEN(B239)&lt;&gt;LEN(SUBSTITUTE(B239,"=","")),LEN(B239)&lt;&gt;LEN(SUBSTITUTE(B239,"&lt;","")),LEN(B239)&lt;&gt;LEN(SUBSTITUTE(B239,"&gt;","")))),"ID: tekst zaczynający się od A–Z, do 64 znaków; bez *, ?, ~, =, &lt; i &gt;. Przykład: T-001.",IF(COUNTIFS('Trades'!$A$9:$A$208,B239)&lt;&gt;1,"ID musi pasować do jednego wiersza Trades",IF(NOT(ISNUMBER(C239)),"Podaj prawidłowy czas zamknięcia",IF(OR(C239&lt;1,C239&gt;2958465),"Podaj prawidłowy czas zamknięcia",IF(NOT(ISNUMBER(D239)),"Podaj dodatnią zamkniętą ilość",IF(OR(D239&lt;=0,D239&gt;1000000,ROUND(D239,8)&lt;&gt;D239),"Podaj dodatnią zamkniętą ilość",IF(NOT(ISNUMBER(INDEX('Trades'!$D$9:$D$208,MATCH(B239,'Trades'!$A$9:$A$208,0)))),"Podaj prawidłowy czas otwarcia",IF(C239&lt;INDEX('Trades'!$D$9:$D$208,MATCH(B239,'Trades'!$A$9:$A$208,0)),"Wyjście poprzedza otwarcie",IF(AND(E239&lt;&gt;"",OR(NOT(ISNUMBER(E239)),E239&lt;=0)),"Podaj dodatnią cenę lub pozostaw puste",IF(AND(F239&lt;&gt;"",NOT(ISNUMBER(F239))),"P&amp;L brutto musi być liczbą lub pozostać pusty",IF(AND(ISNUMBER(F239),OR(ABS(F239)&gt;1000000000,ROUND(F239,2)&lt;&gt;F239)),"Kwoty: do 2 miejsc po przecinku; wartość bezwzględna wpisu ≤ 1 000 000 000.",""))))))))))))))))</x:f>
      </x:c>
      <x:c r="I239" s="29" t="str">
        <x:f>IF(ISNUMBER(D239),ROUND(D239,8),"")</x:f>
      </x:c>
      <x:c r="J239" s="29" t="n">
        <x:f>IF(ISNUMBER(F239),1,0)</x:f>
        <x:v>0</x:v>
      </x:c>
      <x:c r="K239" s="29" t="n">
        <x:f>IF(COUNTA(A239:F239)=0,0,1)</x:f>
        <x:v>0</x:v>
      </x:c>
    </x:row>
    <x:row r="240" ht="36" customHeight="1">
      <x:c r="A240" s="34"/>
      <x:c r="B240" s="34"/>
      <x:c r="C240" s="35"/>
      <x:c r="D240" s="36"/>
      <x:c r="E240" s="36"/>
      <x:c r="F240" s="37"/>
      <x:c r="G240" s="38" t="n">
        <x:f>IF(K240=0,0,IF(H240="",1,-1))</x:f>
        <x:v>0</x:v>
      </x:c>
      <x:c r="H240" s="33" t="str">
        <x:f>IF(K240=0,"",IF(A240="","Podaj ID wyjścia",IF(IF(IFERROR(OR(CODE(UPPER(LEFT(A240,1)))&lt;65,CODE(UPPER(LEFT(A240,1)))&gt;90),TRUE),TRUE,OR(NOT(ISTEXT(A240)),LEN(A240)&gt;64,LEN(A240)&lt;&gt;LEN(SUBSTITUTE(A240,"*","")),LEN(A240)&lt;&gt;LEN(SUBSTITUTE(A240,"?","")),LEN(A240)&lt;&gt;LEN(SUBSTITUTE(A240,"~","")),LEN(A240)&lt;&gt;LEN(SUBSTITUTE(A240,"=","")),LEN(A240)&lt;&gt;LEN(SUBSTITUTE(A240,"&lt;","")),LEN(A240)&lt;&gt;LEN(SUBSTITUTE(A240,"&gt;","")))),"ID: tekst zaczynający się od A–Z, do 64 znaków; bez *, ?, ~, =, &lt; i &gt;. Przykład: T-001.",IF(COUNTIFS('Exits'!$A$9:$A$608,A240)&lt;&gt;1,"ID wyjścia się powtarza",IF(B240="","Podaj ID nadrzędnej transakcji",IF(IF(IFERROR(OR(CODE(UPPER(LEFT(B240,1)))&lt;65,CODE(UPPER(LEFT(B240,1)))&gt;90),TRUE),TRUE,OR(NOT(ISTEXT(B240)),LEN(B240)&gt;64,LEN(B240)&lt;&gt;LEN(SUBSTITUTE(B240,"*","")),LEN(B240)&lt;&gt;LEN(SUBSTITUTE(B240,"?","")),LEN(B240)&lt;&gt;LEN(SUBSTITUTE(B240,"~","")),LEN(B240)&lt;&gt;LEN(SUBSTITUTE(B240,"=","")),LEN(B240)&lt;&gt;LEN(SUBSTITUTE(B240,"&lt;","")),LEN(B240)&lt;&gt;LEN(SUBSTITUTE(B240,"&gt;","")))),"ID: tekst zaczynający się od A–Z, do 64 znaków; bez *, ?, ~, =, &lt; i &gt;. Przykład: T-001.",IF(COUNTIFS('Trades'!$A$9:$A$208,B240)&lt;&gt;1,"ID musi pasować do jednego wiersza Trades",IF(NOT(ISNUMBER(C240)),"Podaj prawidłowy czas zamknięcia",IF(OR(C240&lt;1,C240&gt;2958465),"Podaj prawidłowy czas zamknięcia",IF(NOT(ISNUMBER(D240)),"Podaj dodatnią zamkniętą ilość",IF(OR(D240&lt;=0,D240&gt;1000000,ROUND(D240,8)&lt;&gt;D240),"Podaj dodatnią zamkniętą ilość",IF(NOT(ISNUMBER(INDEX('Trades'!$D$9:$D$208,MATCH(B240,'Trades'!$A$9:$A$208,0)))),"Podaj prawidłowy czas otwarcia",IF(C240&lt;INDEX('Trades'!$D$9:$D$208,MATCH(B240,'Trades'!$A$9:$A$208,0)),"Wyjście poprzedza otwarcie",IF(AND(E240&lt;&gt;"",OR(NOT(ISNUMBER(E240)),E240&lt;=0)),"Podaj dodatnią cenę lub pozostaw puste",IF(AND(F240&lt;&gt;"",NOT(ISNUMBER(F240))),"P&amp;L brutto musi być liczbą lub pozostać pusty",IF(AND(ISNUMBER(F240),OR(ABS(F240)&gt;1000000000,ROUND(F240,2)&lt;&gt;F240)),"Kwoty: do 2 miejsc po przecinku; wartość bezwzględna wpisu ≤ 1 000 000 000.",""))))))))))))))))</x:f>
      </x:c>
      <x:c r="I240" s="29" t="str">
        <x:f>IF(ISNUMBER(D240),ROUND(D240,8),"")</x:f>
      </x:c>
      <x:c r="J240" s="29" t="n">
        <x:f>IF(ISNUMBER(F240),1,0)</x:f>
        <x:v>0</x:v>
      </x:c>
      <x:c r="K240" s="29" t="n">
        <x:f>IF(COUNTA(A240:F240)=0,0,1)</x:f>
        <x:v>0</x:v>
      </x:c>
    </x:row>
    <x:row r="241" ht="36" customHeight="1">
      <x:c r="A241" s="34"/>
      <x:c r="B241" s="34"/>
      <x:c r="C241" s="35"/>
      <x:c r="D241" s="36"/>
      <x:c r="E241" s="36"/>
      <x:c r="F241" s="37"/>
      <x:c r="G241" s="38" t="n">
        <x:f>IF(K241=0,0,IF(H241="",1,-1))</x:f>
        <x:v>0</x:v>
      </x:c>
      <x:c r="H241" s="33" t="str">
        <x:f>IF(K241=0,"",IF(A241="","Podaj ID wyjścia",IF(IF(IFERROR(OR(CODE(UPPER(LEFT(A241,1)))&lt;65,CODE(UPPER(LEFT(A241,1)))&gt;90),TRUE),TRUE,OR(NOT(ISTEXT(A241)),LEN(A241)&gt;64,LEN(A241)&lt;&gt;LEN(SUBSTITUTE(A241,"*","")),LEN(A241)&lt;&gt;LEN(SUBSTITUTE(A241,"?","")),LEN(A241)&lt;&gt;LEN(SUBSTITUTE(A241,"~","")),LEN(A241)&lt;&gt;LEN(SUBSTITUTE(A241,"=","")),LEN(A241)&lt;&gt;LEN(SUBSTITUTE(A241,"&lt;","")),LEN(A241)&lt;&gt;LEN(SUBSTITUTE(A241,"&gt;","")))),"ID: tekst zaczynający się od A–Z, do 64 znaków; bez *, ?, ~, =, &lt; i &gt;. Przykład: T-001.",IF(COUNTIFS('Exits'!$A$9:$A$608,A241)&lt;&gt;1,"ID wyjścia się powtarza",IF(B241="","Podaj ID nadrzędnej transakcji",IF(IF(IFERROR(OR(CODE(UPPER(LEFT(B241,1)))&lt;65,CODE(UPPER(LEFT(B241,1)))&gt;90),TRUE),TRUE,OR(NOT(ISTEXT(B241)),LEN(B241)&gt;64,LEN(B241)&lt;&gt;LEN(SUBSTITUTE(B241,"*","")),LEN(B241)&lt;&gt;LEN(SUBSTITUTE(B241,"?","")),LEN(B241)&lt;&gt;LEN(SUBSTITUTE(B241,"~","")),LEN(B241)&lt;&gt;LEN(SUBSTITUTE(B241,"=","")),LEN(B241)&lt;&gt;LEN(SUBSTITUTE(B241,"&lt;","")),LEN(B241)&lt;&gt;LEN(SUBSTITUTE(B241,"&gt;","")))),"ID: tekst zaczynający się od A–Z, do 64 znaków; bez *, ?, ~, =, &lt; i &gt;. Przykład: T-001.",IF(COUNTIFS('Trades'!$A$9:$A$208,B241)&lt;&gt;1,"ID musi pasować do jednego wiersza Trades",IF(NOT(ISNUMBER(C241)),"Podaj prawidłowy czas zamknięcia",IF(OR(C241&lt;1,C241&gt;2958465),"Podaj prawidłowy czas zamknięcia",IF(NOT(ISNUMBER(D241)),"Podaj dodatnią zamkniętą ilość",IF(OR(D241&lt;=0,D241&gt;1000000,ROUND(D241,8)&lt;&gt;D241),"Podaj dodatnią zamkniętą ilość",IF(NOT(ISNUMBER(INDEX('Trades'!$D$9:$D$208,MATCH(B241,'Trades'!$A$9:$A$208,0)))),"Podaj prawidłowy czas otwarcia",IF(C241&lt;INDEX('Trades'!$D$9:$D$208,MATCH(B241,'Trades'!$A$9:$A$208,0)),"Wyjście poprzedza otwarcie",IF(AND(E241&lt;&gt;"",OR(NOT(ISNUMBER(E241)),E241&lt;=0)),"Podaj dodatnią cenę lub pozostaw puste",IF(AND(F241&lt;&gt;"",NOT(ISNUMBER(F241))),"P&amp;L brutto musi być liczbą lub pozostać pusty",IF(AND(ISNUMBER(F241),OR(ABS(F241)&gt;1000000000,ROUND(F241,2)&lt;&gt;F241)),"Kwoty: do 2 miejsc po przecinku; wartość bezwzględna wpisu ≤ 1 000 000 000.",""))))))))))))))))</x:f>
      </x:c>
      <x:c r="I241" s="29" t="str">
        <x:f>IF(ISNUMBER(D241),ROUND(D241,8),"")</x:f>
      </x:c>
      <x:c r="J241" s="29" t="n">
        <x:f>IF(ISNUMBER(F241),1,0)</x:f>
        <x:v>0</x:v>
      </x:c>
      <x:c r="K241" s="29" t="n">
        <x:f>IF(COUNTA(A241:F241)=0,0,1)</x:f>
        <x:v>0</x:v>
      </x:c>
    </x:row>
    <x:row r="242" ht="36" customHeight="1">
      <x:c r="A242" s="34"/>
      <x:c r="B242" s="34"/>
      <x:c r="C242" s="35"/>
      <x:c r="D242" s="36"/>
      <x:c r="E242" s="36"/>
      <x:c r="F242" s="37"/>
      <x:c r="G242" s="38" t="n">
        <x:f>IF(K242=0,0,IF(H242="",1,-1))</x:f>
        <x:v>0</x:v>
      </x:c>
      <x:c r="H242" s="33" t="str">
        <x:f>IF(K242=0,"",IF(A242="","Podaj ID wyjścia",IF(IF(IFERROR(OR(CODE(UPPER(LEFT(A242,1)))&lt;65,CODE(UPPER(LEFT(A242,1)))&gt;90),TRUE),TRUE,OR(NOT(ISTEXT(A242)),LEN(A242)&gt;64,LEN(A242)&lt;&gt;LEN(SUBSTITUTE(A242,"*","")),LEN(A242)&lt;&gt;LEN(SUBSTITUTE(A242,"?","")),LEN(A242)&lt;&gt;LEN(SUBSTITUTE(A242,"~","")),LEN(A242)&lt;&gt;LEN(SUBSTITUTE(A242,"=","")),LEN(A242)&lt;&gt;LEN(SUBSTITUTE(A242,"&lt;","")),LEN(A242)&lt;&gt;LEN(SUBSTITUTE(A242,"&gt;","")))),"ID: tekst zaczynający się od A–Z, do 64 znaków; bez *, ?, ~, =, &lt; i &gt;. Przykład: T-001.",IF(COUNTIFS('Exits'!$A$9:$A$608,A242)&lt;&gt;1,"ID wyjścia się powtarza",IF(B242="","Podaj ID nadrzędnej transakcji",IF(IF(IFERROR(OR(CODE(UPPER(LEFT(B242,1)))&lt;65,CODE(UPPER(LEFT(B242,1)))&gt;90),TRUE),TRUE,OR(NOT(ISTEXT(B242)),LEN(B242)&gt;64,LEN(B242)&lt;&gt;LEN(SUBSTITUTE(B242,"*","")),LEN(B242)&lt;&gt;LEN(SUBSTITUTE(B242,"?","")),LEN(B242)&lt;&gt;LEN(SUBSTITUTE(B242,"~","")),LEN(B242)&lt;&gt;LEN(SUBSTITUTE(B242,"=","")),LEN(B242)&lt;&gt;LEN(SUBSTITUTE(B242,"&lt;","")),LEN(B242)&lt;&gt;LEN(SUBSTITUTE(B242,"&gt;","")))),"ID: tekst zaczynający się od A–Z, do 64 znaków; bez *, ?, ~, =, &lt; i &gt;. Przykład: T-001.",IF(COUNTIFS('Trades'!$A$9:$A$208,B242)&lt;&gt;1,"ID musi pasować do jednego wiersza Trades",IF(NOT(ISNUMBER(C242)),"Podaj prawidłowy czas zamknięcia",IF(OR(C242&lt;1,C242&gt;2958465),"Podaj prawidłowy czas zamknięcia",IF(NOT(ISNUMBER(D242)),"Podaj dodatnią zamkniętą ilość",IF(OR(D242&lt;=0,D242&gt;1000000,ROUND(D242,8)&lt;&gt;D242),"Podaj dodatnią zamkniętą ilość",IF(NOT(ISNUMBER(INDEX('Trades'!$D$9:$D$208,MATCH(B242,'Trades'!$A$9:$A$208,0)))),"Podaj prawidłowy czas otwarcia",IF(C242&lt;INDEX('Trades'!$D$9:$D$208,MATCH(B242,'Trades'!$A$9:$A$208,0)),"Wyjście poprzedza otwarcie",IF(AND(E242&lt;&gt;"",OR(NOT(ISNUMBER(E242)),E242&lt;=0)),"Podaj dodatnią cenę lub pozostaw puste",IF(AND(F242&lt;&gt;"",NOT(ISNUMBER(F242))),"P&amp;L brutto musi być liczbą lub pozostać pusty",IF(AND(ISNUMBER(F242),OR(ABS(F242)&gt;1000000000,ROUND(F242,2)&lt;&gt;F242)),"Kwoty: do 2 miejsc po przecinku; wartość bezwzględna wpisu ≤ 1 000 000 000.",""))))))))))))))))</x:f>
      </x:c>
      <x:c r="I242" s="29" t="str">
        <x:f>IF(ISNUMBER(D242),ROUND(D242,8),"")</x:f>
      </x:c>
      <x:c r="J242" s="29" t="n">
        <x:f>IF(ISNUMBER(F242),1,0)</x:f>
        <x:v>0</x:v>
      </x:c>
      <x:c r="K242" s="29" t="n">
        <x:f>IF(COUNTA(A242:F242)=0,0,1)</x:f>
        <x:v>0</x:v>
      </x:c>
    </x:row>
    <x:row r="243" ht="36" customHeight="1">
      <x:c r="A243" s="34"/>
      <x:c r="B243" s="34"/>
      <x:c r="C243" s="35"/>
      <x:c r="D243" s="36"/>
      <x:c r="E243" s="36"/>
      <x:c r="F243" s="37"/>
      <x:c r="G243" s="38" t="n">
        <x:f>IF(K243=0,0,IF(H243="",1,-1))</x:f>
        <x:v>0</x:v>
      </x:c>
      <x:c r="H243" s="33" t="str">
        <x:f>IF(K243=0,"",IF(A243="","Podaj ID wyjścia",IF(IF(IFERROR(OR(CODE(UPPER(LEFT(A243,1)))&lt;65,CODE(UPPER(LEFT(A243,1)))&gt;90),TRUE),TRUE,OR(NOT(ISTEXT(A243)),LEN(A243)&gt;64,LEN(A243)&lt;&gt;LEN(SUBSTITUTE(A243,"*","")),LEN(A243)&lt;&gt;LEN(SUBSTITUTE(A243,"?","")),LEN(A243)&lt;&gt;LEN(SUBSTITUTE(A243,"~","")),LEN(A243)&lt;&gt;LEN(SUBSTITUTE(A243,"=","")),LEN(A243)&lt;&gt;LEN(SUBSTITUTE(A243,"&lt;","")),LEN(A243)&lt;&gt;LEN(SUBSTITUTE(A243,"&gt;","")))),"ID: tekst zaczynający się od A–Z, do 64 znaków; bez *, ?, ~, =, &lt; i &gt;. Przykład: T-001.",IF(COUNTIFS('Exits'!$A$9:$A$608,A243)&lt;&gt;1,"ID wyjścia się powtarza",IF(B243="","Podaj ID nadrzędnej transakcji",IF(IF(IFERROR(OR(CODE(UPPER(LEFT(B243,1)))&lt;65,CODE(UPPER(LEFT(B243,1)))&gt;90),TRUE),TRUE,OR(NOT(ISTEXT(B243)),LEN(B243)&gt;64,LEN(B243)&lt;&gt;LEN(SUBSTITUTE(B243,"*","")),LEN(B243)&lt;&gt;LEN(SUBSTITUTE(B243,"?","")),LEN(B243)&lt;&gt;LEN(SUBSTITUTE(B243,"~","")),LEN(B243)&lt;&gt;LEN(SUBSTITUTE(B243,"=","")),LEN(B243)&lt;&gt;LEN(SUBSTITUTE(B243,"&lt;","")),LEN(B243)&lt;&gt;LEN(SUBSTITUTE(B243,"&gt;","")))),"ID: tekst zaczynający się od A–Z, do 64 znaków; bez *, ?, ~, =, &lt; i &gt;. Przykład: T-001.",IF(COUNTIFS('Trades'!$A$9:$A$208,B243)&lt;&gt;1,"ID musi pasować do jednego wiersza Trades",IF(NOT(ISNUMBER(C243)),"Podaj prawidłowy czas zamknięcia",IF(OR(C243&lt;1,C243&gt;2958465),"Podaj prawidłowy czas zamknięcia",IF(NOT(ISNUMBER(D243)),"Podaj dodatnią zamkniętą ilość",IF(OR(D243&lt;=0,D243&gt;1000000,ROUND(D243,8)&lt;&gt;D243),"Podaj dodatnią zamkniętą ilość",IF(NOT(ISNUMBER(INDEX('Trades'!$D$9:$D$208,MATCH(B243,'Trades'!$A$9:$A$208,0)))),"Podaj prawidłowy czas otwarcia",IF(C243&lt;INDEX('Trades'!$D$9:$D$208,MATCH(B243,'Trades'!$A$9:$A$208,0)),"Wyjście poprzedza otwarcie",IF(AND(E243&lt;&gt;"",OR(NOT(ISNUMBER(E243)),E243&lt;=0)),"Podaj dodatnią cenę lub pozostaw puste",IF(AND(F243&lt;&gt;"",NOT(ISNUMBER(F243))),"P&amp;L brutto musi być liczbą lub pozostać pusty",IF(AND(ISNUMBER(F243),OR(ABS(F243)&gt;1000000000,ROUND(F243,2)&lt;&gt;F243)),"Kwoty: do 2 miejsc po przecinku; wartość bezwzględna wpisu ≤ 1 000 000 000.",""))))))))))))))))</x:f>
      </x:c>
      <x:c r="I243" s="29" t="str">
        <x:f>IF(ISNUMBER(D243),ROUND(D243,8),"")</x:f>
      </x:c>
      <x:c r="J243" s="29" t="n">
        <x:f>IF(ISNUMBER(F243),1,0)</x:f>
        <x:v>0</x:v>
      </x:c>
      <x:c r="K243" s="29" t="n">
        <x:f>IF(COUNTA(A243:F243)=0,0,1)</x:f>
        <x:v>0</x:v>
      </x:c>
    </x:row>
    <x:row r="244" ht="36" customHeight="1">
      <x:c r="A244" s="34"/>
      <x:c r="B244" s="34"/>
      <x:c r="C244" s="35"/>
      <x:c r="D244" s="36"/>
      <x:c r="E244" s="36"/>
      <x:c r="F244" s="37"/>
      <x:c r="G244" s="38" t="n">
        <x:f>IF(K244=0,0,IF(H244="",1,-1))</x:f>
        <x:v>0</x:v>
      </x:c>
      <x:c r="H244" s="33" t="str">
        <x:f>IF(K244=0,"",IF(A244="","Podaj ID wyjścia",IF(IF(IFERROR(OR(CODE(UPPER(LEFT(A244,1)))&lt;65,CODE(UPPER(LEFT(A244,1)))&gt;90),TRUE),TRUE,OR(NOT(ISTEXT(A244)),LEN(A244)&gt;64,LEN(A244)&lt;&gt;LEN(SUBSTITUTE(A244,"*","")),LEN(A244)&lt;&gt;LEN(SUBSTITUTE(A244,"?","")),LEN(A244)&lt;&gt;LEN(SUBSTITUTE(A244,"~","")),LEN(A244)&lt;&gt;LEN(SUBSTITUTE(A244,"=","")),LEN(A244)&lt;&gt;LEN(SUBSTITUTE(A244,"&lt;","")),LEN(A244)&lt;&gt;LEN(SUBSTITUTE(A244,"&gt;","")))),"ID: tekst zaczynający się od A–Z, do 64 znaków; bez *, ?, ~, =, &lt; i &gt;. Przykład: T-001.",IF(COUNTIFS('Exits'!$A$9:$A$608,A244)&lt;&gt;1,"ID wyjścia się powtarza",IF(B244="","Podaj ID nadrzędnej transakcji",IF(IF(IFERROR(OR(CODE(UPPER(LEFT(B244,1)))&lt;65,CODE(UPPER(LEFT(B244,1)))&gt;90),TRUE),TRUE,OR(NOT(ISTEXT(B244)),LEN(B244)&gt;64,LEN(B244)&lt;&gt;LEN(SUBSTITUTE(B244,"*","")),LEN(B244)&lt;&gt;LEN(SUBSTITUTE(B244,"?","")),LEN(B244)&lt;&gt;LEN(SUBSTITUTE(B244,"~","")),LEN(B244)&lt;&gt;LEN(SUBSTITUTE(B244,"=","")),LEN(B244)&lt;&gt;LEN(SUBSTITUTE(B244,"&lt;","")),LEN(B244)&lt;&gt;LEN(SUBSTITUTE(B244,"&gt;","")))),"ID: tekst zaczynający się od A–Z, do 64 znaków; bez *, ?, ~, =, &lt; i &gt;. Przykład: T-001.",IF(COUNTIFS('Trades'!$A$9:$A$208,B244)&lt;&gt;1,"ID musi pasować do jednego wiersza Trades",IF(NOT(ISNUMBER(C244)),"Podaj prawidłowy czas zamknięcia",IF(OR(C244&lt;1,C244&gt;2958465),"Podaj prawidłowy czas zamknięcia",IF(NOT(ISNUMBER(D244)),"Podaj dodatnią zamkniętą ilość",IF(OR(D244&lt;=0,D244&gt;1000000,ROUND(D244,8)&lt;&gt;D244),"Podaj dodatnią zamkniętą ilość",IF(NOT(ISNUMBER(INDEX('Trades'!$D$9:$D$208,MATCH(B244,'Trades'!$A$9:$A$208,0)))),"Podaj prawidłowy czas otwarcia",IF(C244&lt;INDEX('Trades'!$D$9:$D$208,MATCH(B244,'Trades'!$A$9:$A$208,0)),"Wyjście poprzedza otwarcie",IF(AND(E244&lt;&gt;"",OR(NOT(ISNUMBER(E244)),E244&lt;=0)),"Podaj dodatnią cenę lub pozostaw puste",IF(AND(F244&lt;&gt;"",NOT(ISNUMBER(F244))),"P&amp;L brutto musi być liczbą lub pozostać pusty",IF(AND(ISNUMBER(F244),OR(ABS(F244)&gt;1000000000,ROUND(F244,2)&lt;&gt;F244)),"Kwoty: do 2 miejsc po przecinku; wartość bezwzględna wpisu ≤ 1 000 000 000.",""))))))))))))))))</x:f>
      </x:c>
      <x:c r="I244" s="29" t="str">
        <x:f>IF(ISNUMBER(D244),ROUND(D244,8),"")</x:f>
      </x:c>
      <x:c r="J244" s="29" t="n">
        <x:f>IF(ISNUMBER(F244),1,0)</x:f>
        <x:v>0</x:v>
      </x:c>
      <x:c r="K244" s="29" t="n">
        <x:f>IF(COUNTA(A244:F244)=0,0,1)</x:f>
        <x:v>0</x:v>
      </x:c>
    </x:row>
    <x:row r="245" ht="36" customHeight="1">
      <x:c r="A245" s="34"/>
      <x:c r="B245" s="34"/>
      <x:c r="C245" s="35"/>
      <x:c r="D245" s="36"/>
      <x:c r="E245" s="36"/>
      <x:c r="F245" s="37"/>
      <x:c r="G245" s="38" t="n">
        <x:f>IF(K245=0,0,IF(H245="",1,-1))</x:f>
        <x:v>0</x:v>
      </x:c>
      <x:c r="H245" s="33" t="str">
        <x:f>IF(K245=0,"",IF(A245="","Podaj ID wyjścia",IF(IF(IFERROR(OR(CODE(UPPER(LEFT(A245,1)))&lt;65,CODE(UPPER(LEFT(A245,1)))&gt;90),TRUE),TRUE,OR(NOT(ISTEXT(A245)),LEN(A245)&gt;64,LEN(A245)&lt;&gt;LEN(SUBSTITUTE(A245,"*","")),LEN(A245)&lt;&gt;LEN(SUBSTITUTE(A245,"?","")),LEN(A245)&lt;&gt;LEN(SUBSTITUTE(A245,"~","")),LEN(A245)&lt;&gt;LEN(SUBSTITUTE(A245,"=","")),LEN(A245)&lt;&gt;LEN(SUBSTITUTE(A245,"&lt;","")),LEN(A245)&lt;&gt;LEN(SUBSTITUTE(A245,"&gt;","")))),"ID: tekst zaczynający się od A–Z, do 64 znaków; bez *, ?, ~, =, &lt; i &gt;. Przykład: T-001.",IF(COUNTIFS('Exits'!$A$9:$A$608,A245)&lt;&gt;1,"ID wyjścia się powtarza",IF(B245="","Podaj ID nadrzędnej transakcji",IF(IF(IFERROR(OR(CODE(UPPER(LEFT(B245,1)))&lt;65,CODE(UPPER(LEFT(B245,1)))&gt;90),TRUE),TRUE,OR(NOT(ISTEXT(B245)),LEN(B245)&gt;64,LEN(B245)&lt;&gt;LEN(SUBSTITUTE(B245,"*","")),LEN(B245)&lt;&gt;LEN(SUBSTITUTE(B245,"?","")),LEN(B245)&lt;&gt;LEN(SUBSTITUTE(B245,"~","")),LEN(B245)&lt;&gt;LEN(SUBSTITUTE(B245,"=","")),LEN(B245)&lt;&gt;LEN(SUBSTITUTE(B245,"&lt;","")),LEN(B245)&lt;&gt;LEN(SUBSTITUTE(B245,"&gt;","")))),"ID: tekst zaczynający się od A–Z, do 64 znaków; bez *, ?, ~, =, &lt; i &gt;. Przykład: T-001.",IF(COUNTIFS('Trades'!$A$9:$A$208,B245)&lt;&gt;1,"ID musi pasować do jednego wiersza Trades",IF(NOT(ISNUMBER(C245)),"Podaj prawidłowy czas zamknięcia",IF(OR(C245&lt;1,C245&gt;2958465),"Podaj prawidłowy czas zamknięcia",IF(NOT(ISNUMBER(D245)),"Podaj dodatnią zamkniętą ilość",IF(OR(D245&lt;=0,D245&gt;1000000,ROUND(D245,8)&lt;&gt;D245),"Podaj dodatnią zamkniętą ilość",IF(NOT(ISNUMBER(INDEX('Trades'!$D$9:$D$208,MATCH(B245,'Trades'!$A$9:$A$208,0)))),"Podaj prawidłowy czas otwarcia",IF(C245&lt;INDEX('Trades'!$D$9:$D$208,MATCH(B245,'Trades'!$A$9:$A$208,0)),"Wyjście poprzedza otwarcie",IF(AND(E245&lt;&gt;"",OR(NOT(ISNUMBER(E245)),E245&lt;=0)),"Podaj dodatnią cenę lub pozostaw puste",IF(AND(F245&lt;&gt;"",NOT(ISNUMBER(F245))),"P&amp;L brutto musi być liczbą lub pozostać pusty",IF(AND(ISNUMBER(F245),OR(ABS(F245)&gt;1000000000,ROUND(F245,2)&lt;&gt;F245)),"Kwoty: do 2 miejsc po przecinku; wartość bezwzględna wpisu ≤ 1 000 000 000.",""))))))))))))))))</x:f>
      </x:c>
      <x:c r="I245" s="29" t="str">
        <x:f>IF(ISNUMBER(D245),ROUND(D245,8),"")</x:f>
      </x:c>
      <x:c r="J245" s="29" t="n">
        <x:f>IF(ISNUMBER(F245),1,0)</x:f>
        <x:v>0</x:v>
      </x:c>
      <x:c r="K245" s="29" t="n">
        <x:f>IF(COUNTA(A245:F245)=0,0,1)</x:f>
        <x:v>0</x:v>
      </x:c>
    </x:row>
    <x:row r="246" ht="36" customHeight="1">
      <x:c r="A246" s="34"/>
      <x:c r="B246" s="34"/>
      <x:c r="C246" s="35"/>
      <x:c r="D246" s="36"/>
      <x:c r="E246" s="36"/>
      <x:c r="F246" s="37"/>
      <x:c r="G246" s="38" t="n">
        <x:f>IF(K246=0,0,IF(H246="",1,-1))</x:f>
        <x:v>0</x:v>
      </x:c>
      <x:c r="H246" s="33" t="str">
        <x:f>IF(K246=0,"",IF(A246="","Podaj ID wyjścia",IF(IF(IFERROR(OR(CODE(UPPER(LEFT(A246,1)))&lt;65,CODE(UPPER(LEFT(A246,1)))&gt;90),TRUE),TRUE,OR(NOT(ISTEXT(A246)),LEN(A246)&gt;64,LEN(A246)&lt;&gt;LEN(SUBSTITUTE(A246,"*","")),LEN(A246)&lt;&gt;LEN(SUBSTITUTE(A246,"?","")),LEN(A246)&lt;&gt;LEN(SUBSTITUTE(A246,"~","")),LEN(A246)&lt;&gt;LEN(SUBSTITUTE(A246,"=","")),LEN(A246)&lt;&gt;LEN(SUBSTITUTE(A246,"&lt;","")),LEN(A246)&lt;&gt;LEN(SUBSTITUTE(A246,"&gt;","")))),"ID: tekst zaczynający się od A–Z, do 64 znaków; bez *, ?, ~, =, &lt; i &gt;. Przykład: T-001.",IF(COUNTIFS('Exits'!$A$9:$A$608,A246)&lt;&gt;1,"ID wyjścia się powtarza",IF(B246="","Podaj ID nadrzędnej transakcji",IF(IF(IFERROR(OR(CODE(UPPER(LEFT(B246,1)))&lt;65,CODE(UPPER(LEFT(B246,1)))&gt;90),TRUE),TRUE,OR(NOT(ISTEXT(B246)),LEN(B246)&gt;64,LEN(B246)&lt;&gt;LEN(SUBSTITUTE(B246,"*","")),LEN(B246)&lt;&gt;LEN(SUBSTITUTE(B246,"?","")),LEN(B246)&lt;&gt;LEN(SUBSTITUTE(B246,"~","")),LEN(B246)&lt;&gt;LEN(SUBSTITUTE(B246,"=","")),LEN(B246)&lt;&gt;LEN(SUBSTITUTE(B246,"&lt;","")),LEN(B246)&lt;&gt;LEN(SUBSTITUTE(B246,"&gt;","")))),"ID: tekst zaczynający się od A–Z, do 64 znaków; bez *, ?, ~, =, &lt; i &gt;. Przykład: T-001.",IF(COUNTIFS('Trades'!$A$9:$A$208,B246)&lt;&gt;1,"ID musi pasować do jednego wiersza Trades",IF(NOT(ISNUMBER(C246)),"Podaj prawidłowy czas zamknięcia",IF(OR(C246&lt;1,C246&gt;2958465),"Podaj prawidłowy czas zamknięcia",IF(NOT(ISNUMBER(D246)),"Podaj dodatnią zamkniętą ilość",IF(OR(D246&lt;=0,D246&gt;1000000,ROUND(D246,8)&lt;&gt;D246),"Podaj dodatnią zamkniętą ilość",IF(NOT(ISNUMBER(INDEX('Trades'!$D$9:$D$208,MATCH(B246,'Trades'!$A$9:$A$208,0)))),"Podaj prawidłowy czas otwarcia",IF(C246&lt;INDEX('Trades'!$D$9:$D$208,MATCH(B246,'Trades'!$A$9:$A$208,0)),"Wyjście poprzedza otwarcie",IF(AND(E246&lt;&gt;"",OR(NOT(ISNUMBER(E246)),E246&lt;=0)),"Podaj dodatnią cenę lub pozostaw puste",IF(AND(F246&lt;&gt;"",NOT(ISNUMBER(F246))),"P&amp;L brutto musi być liczbą lub pozostać pusty",IF(AND(ISNUMBER(F246),OR(ABS(F246)&gt;1000000000,ROUND(F246,2)&lt;&gt;F246)),"Kwoty: do 2 miejsc po przecinku; wartość bezwzględna wpisu ≤ 1 000 000 000.",""))))))))))))))))</x:f>
      </x:c>
      <x:c r="I246" s="29" t="str">
        <x:f>IF(ISNUMBER(D246),ROUND(D246,8),"")</x:f>
      </x:c>
      <x:c r="J246" s="29" t="n">
        <x:f>IF(ISNUMBER(F246),1,0)</x:f>
        <x:v>0</x:v>
      </x:c>
      <x:c r="K246" s="29" t="n">
        <x:f>IF(COUNTA(A246:F246)=0,0,1)</x:f>
        <x:v>0</x:v>
      </x:c>
    </x:row>
    <x:row r="247" ht="36" customHeight="1">
      <x:c r="A247" s="34"/>
      <x:c r="B247" s="34"/>
      <x:c r="C247" s="35"/>
      <x:c r="D247" s="36"/>
      <x:c r="E247" s="36"/>
      <x:c r="F247" s="37"/>
      <x:c r="G247" s="38" t="n">
        <x:f>IF(K247=0,0,IF(H247="",1,-1))</x:f>
        <x:v>0</x:v>
      </x:c>
      <x:c r="H247" s="33" t="str">
        <x:f>IF(K247=0,"",IF(A247="","Podaj ID wyjścia",IF(IF(IFERROR(OR(CODE(UPPER(LEFT(A247,1)))&lt;65,CODE(UPPER(LEFT(A247,1)))&gt;90),TRUE),TRUE,OR(NOT(ISTEXT(A247)),LEN(A247)&gt;64,LEN(A247)&lt;&gt;LEN(SUBSTITUTE(A247,"*","")),LEN(A247)&lt;&gt;LEN(SUBSTITUTE(A247,"?","")),LEN(A247)&lt;&gt;LEN(SUBSTITUTE(A247,"~","")),LEN(A247)&lt;&gt;LEN(SUBSTITUTE(A247,"=","")),LEN(A247)&lt;&gt;LEN(SUBSTITUTE(A247,"&lt;","")),LEN(A247)&lt;&gt;LEN(SUBSTITUTE(A247,"&gt;","")))),"ID: tekst zaczynający się od A–Z, do 64 znaków; bez *, ?, ~, =, &lt; i &gt;. Przykład: T-001.",IF(COUNTIFS('Exits'!$A$9:$A$608,A247)&lt;&gt;1,"ID wyjścia się powtarza",IF(B247="","Podaj ID nadrzędnej transakcji",IF(IF(IFERROR(OR(CODE(UPPER(LEFT(B247,1)))&lt;65,CODE(UPPER(LEFT(B247,1)))&gt;90),TRUE),TRUE,OR(NOT(ISTEXT(B247)),LEN(B247)&gt;64,LEN(B247)&lt;&gt;LEN(SUBSTITUTE(B247,"*","")),LEN(B247)&lt;&gt;LEN(SUBSTITUTE(B247,"?","")),LEN(B247)&lt;&gt;LEN(SUBSTITUTE(B247,"~","")),LEN(B247)&lt;&gt;LEN(SUBSTITUTE(B247,"=","")),LEN(B247)&lt;&gt;LEN(SUBSTITUTE(B247,"&lt;","")),LEN(B247)&lt;&gt;LEN(SUBSTITUTE(B247,"&gt;","")))),"ID: tekst zaczynający się od A–Z, do 64 znaków; bez *, ?, ~, =, &lt; i &gt;. Przykład: T-001.",IF(COUNTIFS('Trades'!$A$9:$A$208,B247)&lt;&gt;1,"ID musi pasować do jednego wiersza Trades",IF(NOT(ISNUMBER(C247)),"Podaj prawidłowy czas zamknięcia",IF(OR(C247&lt;1,C247&gt;2958465),"Podaj prawidłowy czas zamknięcia",IF(NOT(ISNUMBER(D247)),"Podaj dodatnią zamkniętą ilość",IF(OR(D247&lt;=0,D247&gt;1000000,ROUND(D247,8)&lt;&gt;D247),"Podaj dodatnią zamkniętą ilość",IF(NOT(ISNUMBER(INDEX('Trades'!$D$9:$D$208,MATCH(B247,'Trades'!$A$9:$A$208,0)))),"Podaj prawidłowy czas otwarcia",IF(C247&lt;INDEX('Trades'!$D$9:$D$208,MATCH(B247,'Trades'!$A$9:$A$208,0)),"Wyjście poprzedza otwarcie",IF(AND(E247&lt;&gt;"",OR(NOT(ISNUMBER(E247)),E247&lt;=0)),"Podaj dodatnią cenę lub pozostaw puste",IF(AND(F247&lt;&gt;"",NOT(ISNUMBER(F247))),"P&amp;L brutto musi być liczbą lub pozostać pusty",IF(AND(ISNUMBER(F247),OR(ABS(F247)&gt;1000000000,ROUND(F247,2)&lt;&gt;F247)),"Kwoty: do 2 miejsc po przecinku; wartość bezwzględna wpisu ≤ 1 000 000 000.",""))))))))))))))))</x:f>
      </x:c>
      <x:c r="I247" s="29" t="str">
        <x:f>IF(ISNUMBER(D247),ROUND(D247,8),"")</x:f>
      </x:c>
      <x:c r="J247" s="29" t="n">
        <x:f>IF(ISNUMBER(F247),1,0)</x:f>
        <x:v>0</x:v>
      </x:c>
      <x:c r="K247" s="29" t="n">
        <x:f>IF(COUNTA(A247:F247)=0,0,1)</x:f>
        <x:v>0</x:v>
      </x:c>
    </x:row>
    <x:row r="248" ht="36" customHeight="1">
      <x:c r="A248" s="34"/>
      <x:c r="B248" s="34"/>
      <x:c r="C248" s="35"/>
      <x:c r="D248" s="36"/>
      <x:c r="E248" s="36"/>
      <x:c r="F248" s="37"/>
      <x:c r="G248" s="38" t="n">
        <x:f>IF(K248=0,0,IF(H248="",1,-1))</x:f>
        <x:v>0</x:v>
      </x:c>
      <x:c r="H248" s="33" t="str">
        <x:f>IF(K248=0,"",IF(A248="","Podaj ID wyjścia",IF(IF(IFERROR(OR(CODE(UPPER(LEFT(A248,1)))&lt;65,CODE(UPPER(LEFT(A248,1)))&gt;90),TRUE),TRUE,OR(NOT(ISTEXT(A248)),LEN(A248)&gt;64,LEN(A248)&lt;&gt;LEN(SUBSTITUTE(A248,"*","")),LEN(A248)&lt;&gt;LEN(SUBSTITUTE(A248,"?","")),LEN(A248)&lt;&gt;LEN(SUBSTITUTE(A248,"~","")),LEN(A248)&lt;&gt;LEN(SUBSTITUTE(A248,"=","")),LEN(A248)&lt;&gt;LEN(SUBSTITUTE(A248,"&lt;","")),LEN(A248)&lt;&gt;LEN(SUBSTITUTE(A248,"&gt;","")))),"ID: tekst zaczynający się od A–Z, do 64 znaków; bez *, ?, ~, =, &lt; i &gt;. Przykład: T-001.",IF(COUNTIFS('Exits'!$A$9:$A$608,A248)&lt;&gt;1,"ID wyjścia się powtarza",IF(B248="","Podaj ID nadrzędnej transakcji",IF(IF(IFERROR(OR(CODE(UPPER(LEFT(B248,1)))&lt;65,CODE(UPPER(LEFT(B248,1)))&gt;90),TRUE),TRUE,OR(NOT(ISTEXT(B248)),LEN(B248)&gt;64,LEN(B248)&lt;&gt;LEN(SUBSTITUTE(B248,"*","")),LEN(B248)&lt;&gt;LEN(SUBSTITUTE(B248,"?","")),LEN(B248)&lt;&gt;LEN(SUBSTITUTE(B248,"~","")),LEN(B248)&lt;&gt;LEN(SUBSTITUTE(B248,"=","")),LEN(B248)&lt;&gt;LEN(SUBSTITUTE(B248,"&lt;","")),LEN(B248)&lt;&gt;LEN(SUBSTITUTE(B248,"&gt;","")))),"ID: tekst zaczynający się od A–Z, do 64 znaków; bez *, ?, ~, =, &lt; i &gt;. Przykład: T-001.",IF(COUNTIFS('Trades'!$A$9:$A$208,B248)&lt;&gt;1,"ID musi pasować do jednego wiersza Trades",IF(NOT(ISNUMBER(C248)),"Podaj prawidłowy czas zamknięcia",IF(OR(C248&lt;1,C248&gt;2958465),"Podaj prawidłowy czas zamknięcia",IF(NOT(ISNUMBER(D248)),"Podaj dodatnią zamkniętą ilość",IF(OR(D248&lt;=0,D248&gt;1000000,ROUND(D248,8)&lt;&gt;D248),"Podaj dodatnią zamkniętą ilość",IF(NOT(ISNUMBER(INDEX('Trades'!$D$9:$D$208,MATCH(B248,'Trades'!$A$9:$A$208,0)))),"Podaj prawidłowy czas otwarcia",IF(C248&lt;INDEX('Trades'!$D$9:$D$208,MATCH(B248,'Trades'!$A$9:$A$208,0)),"Wyjście poprzedza otwarcie",IF(AND(E248&lt;&gt;"",OR(NOT(ISNUMBER(E248)),E248&lt;=0)),"Podaj dodatnią cenę lub pozostaw puste",IF(AND(F248&lt;&gt;"",NOT(ISNUMBER(F248))),"P&amp;L brutto musi być liczbą lub pozostać pusty",IF(AND(ISNUMBER(F248),OR(ABS(F248)&gt;1000000000,ROUND(F248,2)&lt;&gt;F248)),"Kwoty: do 2 miejsc po przecinku; wartość bezwzględna wpisu ≤ 1 000 000 000.",""))))))))))))))))</x:f>
      </x:c>
      <x:c r="I248" s="29" t="str">
        <x:f>IF(ISNUMBER(D248),ROUND(D248,8),"")</x:f>
      </x:c>
      <x:c r="J248" s="29" t="n">
        <x:f>IF(ISNUMBER(F248),1,0)</x:f>
        <x:v>0</x:v>
      </x:c>
      <x:c r="K248" s="29" t="n">
        <x:f>IF(COUNTA(A248:F248)=0,0,1)</x:f>
        <x:v>0</x:v>
      </x:c>
    </x:row>
    <x:row r="249" ht="36" customHeight="1">
      <x:c r="A249" s="34"/>
      <x:c r="B249" s="34"/>
      <x:c r="C249" s="35"/>
      <x:c r="D249" s="36"/>
      <x:c r="E249" s="36"/>
      <x:c r="F249" s="37"/>
      <x:c r="G249" s="38" t="n">
        <x:f>IF(K249=0,0,IF(H249="",1,-1))</x:f>
        <x:v>0</x:v>
      </x:c>
      <x:c r="H249" s="33" t="str">
        <x:f>IF(K249=0,"",IF(A249="","Podaj ID wyjścia",IF(IF(IFERROR(OR(CODE(UPPER(LEFT(A249,1)))&lt;65,CODE(UPPER(LEFT(A249,1)))&gt;90),TRUE),TRUE,OR(NOT(ISTEXT(A249)),LEN(A249)&gt;64,LEN(A249)&lt;&gt;LEN(SUBSTITUTE(A249,"*","")),LEN(A249)&lt;&gt;LEN(SUBSTITUTE(A249,"?","")),LEN(A249)&lt;&gt;LEN(SUBSTITUTE(A249,"~","")),LEN(A249)&lt;&gt;LEN(SUBSTITUTE(A249,"=","")),LEN(A249)&lt;&gt;LEN(SUBSTITUTE(A249,"&lt;","")),LEN(A249)&lt;&gt;LEN(SUBSTITUTE(A249,"&gt;","")))),"ID: tekst zaczynający się od A–Z, do 64 znaków; bez *, ?, ~, =, &lt; i &gt;. Przykład: T-001.",IF(COUNTIFS('Exits'!$A$9:$A$608,A249)&lt;&gt;1,"ID wyjścia się powtarza",IF(B249="","Podaj ID nadrzędnej transakcji",IF(IF(IFERROR(OR(CODE(UPPER(LEFT(B249,1)))&lt;65,CODE(UPPER(LEFT(B249,1)))&gt;90),TRUE),TRUE,OR(NOT(ISTEXT(B249)),LEN(B249)&gt;64,LEN(B249)&lt;&gt;LEN(SUBSTITUTE(B249,"*","")),LEN(B249)&lt;&gt;LEN(SUBSTITUTE(B249,"?","")),LEN(B249)&lt;&gt;LEN(SUBSTITUTE(B249,"~","")),LEN(B249)&lt;&gt;LEN(SUBSTITUTE(B249,"=","")),LEN(B249)&lt;&gt;LEN(SUBSTITUTE(B249,"&lt;","")),LEN(B249)&lt;&gt;LEN(SUBSTITUTE(B249,"&gt;","")))),"ID: tekst zaczynający się od A–Z, do 64 znaków; bez *, ?, ~, =, &lt; i &gt;. Przykład: T-001.",IF(COUNTIFS('Trades'!$A$9:$A$208,B249)&lt;&gt;1,"ID musi pasować do jednego wiersza Trades",IF(NOT(ISNUMBER(C249)),"Podaj prawidłowy czas zamknięcia",IF(OR(C249&lt;1,C249&gt;2958465),"Podaj prawidłowy czas zamknięcia",IF(NOT(ISNUMBER(D249)),"Podaj dodatnią zamkniętą ilość",IF(OR(D249&lt;=0,D249&gt;1000000,ROUND(D249,8)&lt;&gt;D249),"Podaj dodatnią zamkniętą ilość",IF(NOT(ISNUMBER(INDEX('Trades'!$D$9:$D$208,MATCH(B249,'Trades'!$A$9:$A$208,0)))),"Podaj prawidłowy czas otwarcia",IF(C249&lt;INDEX('Trades'!$D$9:$D$208,MATCH(B249,'Trades'!$A$9:$A$208,0)),"Wyjście poprzedza otwarcie",IF(AND(E249&lt;&gt;"",OR(NOT(ISNUMBER(E249)),E249&lt;=0)),"Podaj dodatnią cenę lub pozostaw puste",IF(AND(F249&lt;&gt;"",NOT(ISNUMBER(F249))),"P&amp;L brutto musi być liczbą lub pozostać pusty",IF(AND(ISNUMBER(F249),OR(ABS(F249)&gt;1000000000,ROUND(F249,2)&lt;&gt;F249)),"Kwoty: do 2 miejsc po przecinku; wartość bezwzględna wpisu ≤ 1 000 000 000.",""))))))))))))))))</x:f>
      </x:c>
      <x:c r="I249" s="29" t="str">
        <x:f>IF(ISNUMBER(D249),ROUND(D249,8),"")</x:f>
      </x:c>
      <x:c r="J249" s="29" t="n">
        <x:f>IF(ISNUMBER(F249),1,0)</x:f>
        <x:v>0</x:v>
      </x:c>
      <x:c r="K249" s="29" t="n">
        <x:f>IF(COUNTA(A249:F249)=0,0,1)</x:f>
        <x:v>0</x:v>
      </x:c>
    </x:row>
    <x:row r="250" ht="36" customHeight="1">
      <x:c r="A250" s="34"/>
      <x:c r="B250" s="34"/>
      <x:c r="C250" s="35"/>
      <x:c r="D250" s="36"/>
      <x:c r="E250" s="36"/>
      <x:c r="F250" s="37"/>
      <x:c r="G250" s="38" t="n">
        <x:f>IF(K250=0,0,IF(H250="",1,-1))</x:f>
        <x:v>0</x:v>
      </x:c>
      <x:c r="H250" s="33" t="str">
        <x:f>IF(K250=0,"",IF(A250="","Podaj ID wyjścia",IF(IF(IFERROR(OR(CODE(UPPER(LEFT(A250,1)))&lt;65,CODE(UPPER(LEFT(A250,1)))&gt;90),TRUE),TRUE,OR(NOT(ISTEXT(A250)),LEN(A250)&gt;64,LEN(A250)&lt;&gt;LEN(SUBSTITUTE(A250,"*","")),LEN(A250)&lt;&gt;LEN(SUBSTITUTE(A250,"?","")),LEN(A250)&lt;&gt;LEN(SUBSTITUTE(A250,"~","")),LEN(A250)&lt;&gt;LEN(SUBSTITUTE(A250,"=","")),LEN(A250)&lt;&gt;LEN(SUBSTITUTE(A250,"&lt;","")),LEN(A250)&lt;&gt;LEN(SUBSTITUTE(A250,"&gt;","")))),"ID: tekst zaczynający się od A–Z, do 64 znaków; bez *, ?, ~, =, &lt; i &gt;. Przykład: T-001.",IF(COUNTIFS('Exits'!$A$9:$A$608,A250)&lt;&gt;1,"ID wyjścia się powtarza",IF(B250="","Podaj ID nadrzędnej transakcji",IF(IF(IFERROR(OR(CODE(UPPER(LEFT(B250,1)))&lt;65,CODE(UPPER(LEFT(B250,1)))&gt;90),TRUE),TRUE,OR(NOT(ISTEXT(B250)),LEN(B250)&gt;64,LEN(B250)&lt;&gt;LEN(SUBSTITUTE(B250,"*","")),LEN(B250)&lt;&gt;LEN(SUBSTITUTE(B250,"?","")),LEN(B250)&lt;&gt;LEN(SUBSTITUTE(B250,"~","")),LEN(B250)&lt;&gt;LEN(SUBSTITUTE(B250,"=","")),LEN(B250)&lt;&gt;LEN(SUBSTITUTE(B250,"&lt;","")),LEN(B250)&lt;&gt;LEN(SUBSTITUTE(B250,"&gt;","")))),"ID: tekst zaczynający się od A–Z, do 64 znaków; bez *, ?, ~, =, &lt; i &gt;. Przykład: T-001.",IF(COUNTIFS('Trades'!$A$9:$A$208,B250)&lt;&gt;1,"ID musi pasować do jednego wiersza Trades",IF(NOT(ISNUMBER(C250)),"Podaj prawidłowy czas zamknięcia",IF(OR(C250&lt;1,C250&gt;2958465),"Podaj prawidłowy czas zamknięcia",IF(NOT(ISNUMBER(D250)),"Podaj dodatnią zamkniętą ilość",IF(OR(D250&lt;=0,D250&gt;1000000,ROUND(D250,8)&lt;&gt;D250),"Podaj dodatnią zamkniętą ilość",IF(NOT(ISNUMBER(INDEX('Trades'!$D$9:$D$208,MATCH(B250,'Trades'!$A$9:$A$208,0)))),"Podaj prawidłowy czas otwarcia",IF(C250&lt;INDEX('Trades'!$D$9:$D$208,MATCH(B250,'Trades'!$A$9:$A$208,0)),"Wyjście poprzedza otwarcie",IF(AND(E250&lt;&gt;"",OR(NOT(ISNUMBER(E250)),E250&lt;=0)),"Podaj dodatnią cenę lub pozostaw puste",IF(AND(F250&lt;&gt;"",NOT(ISNUMBER(F250))),"P&amp;L brutto musi być liczbą lub pozostać pusty",IF(AND(ISNUMBER(F250),OR(ABS(F250)&gt;1000000000,ROUND(F250,2)&lt;&gt;F250)),"Kwoty: do 2 miejsc po przecinku; wartość bezwzględna wpisu ≤ 1 000 000 000.",""))))))))))))))))</x:f>
      </x:c>
      <x:c r="I250" s="29" t="str">
        <x:f>IF(ISNUMBER(D250),ROUND(D250,8),"")</x:f>
      </x:c>
      <x:c r="J250" s="29" t="n">
        <x:f>IF(ISNUMBER(F250),1,0)</x:f>
        <x:v>0</x:v>
      </x:c>
      <x:c r="K250" s="29" t="n">
        <x:f>IF(COUNTA(A250:F250)=0,0,1)</x:f>
        <x:v>0</x:v>
      </x:c>
    </x:row>
    <x:row r="251" ht="36" customHeight="1">
      <x:c r="A251" s="34"/>
      <x:c r="B251" s="34"/>
      <x:c r="C251" s="35"/>
      <x:c r="D251" s="36"/>
      <x:c r="E251" s="36"/>
      <x:c r="F251" s="37"/>
      <x:c r="G251" s="38" t="n">
        <x:f>IF(K251=0,0,IF(H251="",1,-1))</x:f>
        <x:v>0</x:v>
      </x:c>
      <x:c r="H251" s="33" t="str">
        <x:f>IF(K251=0,"",IF(A251="","Podaj ID wyjścia",IF(IF(IFERROR(OR(CODE(UPPER(LEFT(A251,1)))&lt;65,CODE(UPPER(LEFT(A251,1)))&gt;90),TRUE),TRUE,OR(NOT(ISTEXT(A251)),LEN(A251)&gt;64,LEN(A251)&lt;&gt;LEN(SUBSTITUTE(A251,"*","")),LEN(A251)&lt;&gt;LEN(SUBSTITUTE(A251,"?","")),LEN(A251)&lt;&gt;LEN(SUBSTITUTE(A251,"~","")),LEN(A251)&lt;&gt;LEN(SUBSTITUTE(A251,"=","")),LEN(A251)&lt;&gt;LEN(SUBSTITUTE(A251,"&lt;","")),LEN(A251)&lt;&gt;LEN(SUBSTITUTE(A251,"&gt;","")))),"ID: tekst zaczynający się od A–Z, do 64 znaków; bez *, ?, ~, =, &lt; i &gt;. Przykład: T-001.",IF(COUNTIFS('Exits'!$A$9:$A$608,A251)&lt;&gt;1,"ID wyjścia się powtarza",IF(B251="","Podaj ID nadrzędnej transakcji",IF(IF(IFERROR(OR(CODE(UPPER(LEFT(B251,1)))&lt;65,CODE(UPPER(LEFT(B251,1)))&gt;90),TRUE),TRUE,OR(NOT(ISTEXT(B251)),LEN(B251)&gt;64,LEN(B251)&lt;&gt;LEN(SUBSTITUTE(B251,"*","")),LEN(B251)&lt;&gt;LEN(SUBSTITUTE(B251,"?","")),LEN(B251)&lt;&gt;LEN(SUBSTITUTE(B251,"~","")),LEN(B251)&lt;&gt;LEN(SUBSTITUTE(B251,"=","")),LEN(B251)&lt;&gt;LEN(SUBSTITUTE(B251,"&lt;","")),LEN(B251)&lt;&gt;LEN(SUBSTITUTE(B251,"&gt;","")))),"ID: tekst zaczynający się od A–Z, do 64 znaków; bez *, ?, ~, =, &lt; i &gt;. Przykład: T-001.",IF(COUNTIFS('Trades'!$A$9:$A$208,B251)&lt;&gt;1,"ID musi pasować do jednego wiersza Trades",IF(NOT(ISNUMBER(C251)),"Podaj prawidłowy czas zamknięcia",IF(OR(C251&lt;1,C251&gt;2958465),"Podaj prawidłowy czas zamknięcia",IF(NOT(ISNUMBER(D251)),"Podaj dodatnią zamkniętą ilość",IF(OR(D251&lt;=0,D251&gt;1000000,ROUND(D251,8)&lt;&gt;D251),"Podaj dodatnią zamkniętą ilość",IF(NOT(ISNUMBER(INDEX('Trades'!$D$9:$D$208,MATCH(B251,'Trades'!$A$9:$A$208,0)))),"Podaj prawidłowy czas otwarcia",IF(C251&lt;INDEX('Trades'!$D$9:$D$208,MATCH(B251,'Trades'!$A$9:$A$208,0)),"Wyjście poprzedza otwarcie",IF(AND(E251&lt;&gt;"",OR(NOT(ISNUMBER(E251)),E251&lt;=0)),"Podaj dodatnią cenę lub pozostaw puste",IF(AND(F251&lt;&gt;"",NOT(ISNUMBER(F251))),"P&amp;L brutto musi być liczbą lub pozostać pusty",IF(AND(ISNUMBER(F251),OR(ABS(F251)&gt;1000000000,ROUND(F251,2)&lt;&gt;F251)),"Kwoty: do 2 miejsc po przecinku; wartość bezwzględna wpisu ≤ 1 000 000 000.",""))))))))))))))))</x:f>
      </x:c>
      <x:c r="I251" s="29" t="str">
        <x:f>IF(ISNUMBER(D251),ROUND(D251,8),"")</x:f>
      </x:c>
      <x:c r="J251" s="29" t="n">
        <x:f>IF(ISNUMBER(F251),1,0)</x:f>
        <x:v>0</x:v>
      </x:c>
      <x:c r="K251" s="29" t="n">
        <x:f>IF(COUNTA(A251:F251)=0,0,1)</x:f>
        <x:v>0</x:v>
      </x:c>
    </x:row>
    <x:row r="252" ht="36" customHeight="1">
      <x:c r="A252" s="34"/>
      <x:c r="B252" s="34"/>
      <x:c r="C252" s="35"/>
      <x:c r="D252" s="36"/>
      <x:c r="E252" s="36"/>
      <x:c r="F252" s="37"/>
      <x:c r="G252" s="38" t="n">
        <x:f>IF(K252=0,0,IF(H252="",1,-1))</x:f>
        <x:v>0</x:v>
      </x:c>
      <x:c r="H252" s="33" t="str">
        <x:f>IF(K252=0,"",IF(A252="","Podaj ID wyjścia",IF(IF(IFERROR(OR(CODE(UPPER(LEFT(A252,1)))&lt;65,CODE(UPPER(LEFT(A252,1)))&gt;90),TRUE),TRUE,OR(NOT(ISTEXT(A252)),LEN(A252)&gt;64,LEN(A252)&lt;&gt;LEN(SUBSTITUTE(A252,"*","")),LEN(A252)&lt;&gt;LEN(SUBSTITUTE(A252,"?","")),LEN(A252)&lt;&gt;LEN(SUBSTITUTE(A252,"~","")),LEN(A252)&lt;&gt;LEN(SUBSTITUTE(A252,"=","")),LEN(A252)&lt;&gt;LEN(SUBSTITUTE(A252,"&lt;","")),LEN(A252)&lt;&gt;LEN(SUBSTITUTE(A252,"&gt;","")))),"ID: tekst zaczynający się od A–Z, do 64 znaków; bez *, ?, ~, =, &lt; i &gt;. Przykład: T-001.",IF(COUNTIFS('Exits'!$A$9:$A$608,A252)&lt;&gt;1,"ID wyjścia się powtarza",IF(B252="","Podaj ID nadrzędnej transakcji",IF(IF(IFERROR(OR(CODE(UPPER(LEFT(B252,1)))&lt;65,CODE(UPPER(LEFT(B252,1)))&gt;90),TRUE),TRUE,OR(NOT(ISTEXT(B252)),LEN(B252)&gt;64,LEN(B252)&lt;&gt;LEN(SUBSTITUTE(B252,"*","")),LEN(B252)&lt;&gt;LEN(SUBSTITUTE(B252,"?","")),LEN(B252)&lt;&gt;LEN(SUBSTITUTE(B252,"~","")),LEN(B252)&lt;&gt;LEN(SUBSTITUTE(B252,"=","")),LEN(B252)&lt;&gt;LEN(SUBSTITUTE(B252,"&lt;","")),LEN(B252)&lt;&gt;LEN(SUBSTITUTE(B252,"&gt;","")))),"ID: tekst zaczynający się od A–Z, do 64 znaków; bez *, ?, ~, =, &lt; i &gt;. Przykład: T-001.",IF(COUNTIFS('Trades'!$A$9:$A$208,B252)&lt;&gt;1,"ID musi pasować do jednego wiersza Trades",IF(NOT(ISNUMBER(C252)),"Podaj prawidłowy czas zamknięcia",IF(OR(C252&lt;1,C252&gt;2958465),"Podaj prawidłowy czas zamknięcia",IF(NOT(ISNUMBER(D252)),"Podaj dodatnią zamkniętą ilość",IF(OR(D252&lt;=0,D252&gt;1000000,ROUND(D252,8)&lt;&gt;D252),"Podaj dodatnią zamkniętą ilość",IF(NOT(ISNUMBER(INDEX('Trades'!$D$9:$D$208,MATCH(B252,'Trades'!$A$9:$A$208,0)))),"Podaj prawidłowy czas otwarcia",IF(C252&lt;INDEX('Trades'!$D$9:$D$208,MATCH(B252,'Trades'!$A$9:$A$208,0)),"Wyjście poprzedza otwarcie",IF(AND(E252&lt;&gt;"",OR(NOT(ISNUMBER(E252)),E252&lt;=0)),"Podaj dodatnią cenę lub pozostaw puste",IF(AND(F252&lt;&gt;"",NOT(ISNUMBER(F252))),"P&amp;L brutto musi być liczbą lub pozostać pusty",IF(AND(ISNUMBER(F252),OR(ABS(F252)&gt;1000000000,ROUND(F252,2)&lt;&gt;F252)),"Kwoty: do 2 miejsc po przecinku; wartość bezwzględna wpisu ≤ 1 000 000 000.",""))))))))))))))))</x:f>
      </x:c>
      <x:c r="I252" s="29" t="str">
        <x:f>IF(ISNUMBER(D252),ROUND(D252,8),"")</x:f>
      </x:c>
      <x:c r="J252" s="29" t="n">
        <x:f>IF(ISNUMBER(F252),1,0)</x:f>
        <x:v>0</x:v>
      </x:c>
      <x:c r="K252" s="29" t="n">
        <x:f>IF(COUNTA(A252:F252)=0,0,1)</x:f>
        <x:v>0</x:v>
      </x:c>
    </x:row>
    <x:row r="253" ht="36" customHeight="1">
      <x:c r="A253" s="34"/>
      <x:c r="B253" s="34"/>
      <x:c r="C253" s="35"/>
      <x:c r="D253" s="36"/>
      <x:c r="E253" s="36"/>
      <x:c r="F253" s="37"/>
      <x:c r="G253" s="38" t="n">
        <x:f>IF(K253=0,0,IF(H253="",1,-1))</x:f>
        <x:v>0</x:v>
      </x:c>
      <x:c r="H253" s="33" t="str">
        <x:f>IF(K253=0,"",IF(A253="","Podaj ID wyjścia",IF(IF(IFERROR(OR(CODE(UPPER(LEFT(A253,1)))&lt;65,CODE(UPPER(LEFT(A253,1)))&gt;90),TRUE),TRUE,OR(NOT(ISTEXT(A253)),LEN(A253)&gt;64,LEN(A253)&lt;&gt;LEN(SUBSTITUTE(A253,"*","")),LEN(A253)&lt;&gt;LEN(SUBSTITUTE(A253,"?","")),LEN(A253)&lt;&gt;LEN(SUBSTITUTE(A253,"~","")),LEN(A253)&lt;&gt;LEN(SUBSTITUTE(A253,"=","")),LEN(A253)&lt;&gt;LEN(SUBSTITUTE(A253,"&lt;","")),LEN(A253)&lt;&gt;LEN(SUBSTITUTE(A253,"&gt;","")))),"ID: tekst zaczynający się od A–Z, do 64 znaków; bez *, ?, ~, =, &lt; i &gt;. Przykład: T-001.",IF(COUNTIFS('Exits'!$A$9:$A$608,A253)&lt;&gt;1,"ID wyjścia się powtarza",IF(B253="","Podaj ID nadrzędnej transakcji",IF(IF(IFERROR(OR(CODE(UPPER(LEFT(B253,1)))&lt;65,CODE(UPPER(LEFT(B253,1)))&gt;90),TRUE),TRUE,OR(NOT(ISTEXT(B253)),LEN(B253)&gt;64,LEN(B253)&lt;&gt;LEN(SUBSTITUTE(B253,"*","")),LEN(B253)&lt;&gt;LEN(SUBSTITUTE(B253,"?","")),LEN(B253)&lt;&gt;LEN(SUBSTITUTE(B253,"~","")),LEN(B253)&lt;&gt;LEN(SUBSTITUTE(B253,"=","")),LEN(B253)&lt;&gt;LEN(SUBSTITUTE(B253,"&lt;","")),LEN(B253)&lt;&gt;LEN(SUBSTITUTE(B253,"&gt;","")))),"ID: tekst zaczynający się od A–Z, do 64 znaków; bez *, ?, ~, =, &lt; i &gt;. Przykład: T-001.",IF(COUNTIFS('Trades'!$A$9:$A$208,B253)&lt;&gt;1,"ID musi pasować do jednego wiersza Trades",IF(NOT(ISNUMBER(C253)),"Podaj prawidłowy czas zamknięcia",IF(OR(C253&lt;1,C253&gt;2958465),"Podaj prawidłowy czas zamknięcia",IF(NOT(ISNUMBER(D253)),"Podaj dodatnią zamkniętą ilość",IF(OR(D253&lt;=0,D253&gt;1000000,ROUND(D253,8)&lt;&gt;D253),"Podaj dodatnią zamkniętą ilość",IF(NOT(ISNUMBER(INDEX('Trades'!$D$9:$D$208,MATCH(B253,'Trades'!$A$9:$A$208,0)))),"Podaj prawidłowy czas otwarcia",IF(C253&lt;INDEX('Trades'!$D$9:$D$208,MATCH(B253,'Trades'!$A$9:$A$208,0)),"Wyjście poprzedza otwarcie",IF(AND(E253&lt;&gt;"",OR(NOT(ISNUMBER(E253)),E253&lt;=0)),"Podaj dodatnią cenę lub pozostaw puste",IF(AND(F253&lt;&gt;"",NOT(ISNUMBER(F253))),"P&amp;L brutto musi być liczbą lub pozostać pusty",IF(AND(ISNUMBER(F253),OR(ABS(F253)&gt;1000000000,ROUND(F253,2)&lt;&gt;F253)),"Kwoty: do 2 miejsc po przecinku; wartość bezwzględna wpisu ≤ 1 000 000 000.",""))))))))))))))))</x:f>
      </x:c>
      <x:c r="I253" s="29" t="str">
        <x:f>IF(ISNUMBER(D253),ROUND(D253,8),"")</x:f>
      </x:c>
      <x:c r="J253" s="29" t="n">
        <x:f>IF(ISNUMBER(F253),1,0)</x:f>
        <x:v>0</x:v>
      </x:c>
      <x:c r="K253" s="29" t="n">
        <x:f>IF(COUNTA(A253:F253)=0,0,1)</x:f>
        <x:v>0</x:v>
      </x:c>
    </x:row>
    <x:row r="254" ht="36" customHeight="1">
      <x:c r="A254" s="34"/>
      <x:c r="B254" s="34"/>
      <x:c r="C254" s="35"/>
      <x:c r="D254" s="36"/>
      <x:c r="E254" s="36"/>
      <x:c r="F254" s="37"/>
      <x:c r="G254" s="38" t="n">
        <x:f>IF(K254=0,0,IF(H254="",1,-1))</x:f>
        <x:v>0</x:v>
      </x:c>
      <x:c r="H254" s="33" t="str">
        <x:f>IF(K254=0,"",IF(A254="","Podaj ID wyjścia",IF(IF(IFERROR(OR(CODE(UPPER(LEFT(A254,1)))&lt;65,CODE(UPPER(LEFT(A254,1)))&gt;90),TRUE),TRUE,OR(NOT(ISTEXT(A254)),LEN(A254)&gt;64,LEN(A254)&lt;&gt;LEN(SUBSTITUTE(A254,"*","")),LEN(A254)&lt;&gt;LEN(SUBSTITUTE(A254,"?","")),LEN(A254)&lt;&gt;LEN(SUBSTITUTE(A254,"~","")),LEN(A254)&lt;&gt;LEN(SUBSTITUTE(A254,"=","")),LEN(A254)&lt;&gt;LEN(SUBSTITUTE(A254,"&lt;","")),LEN(A254)&lt;&gt;LEN(SUBSTITUTE(A254,"&gt;","")))),"ID: tekst zaczynający się od A–Z, do 64 znaków; bez *, ?, ~, =, &lt; i &gt;. Przykład: T-001.",IF(COUNTIFS('Exits'!$A$9:$A$608,A254)&lt;&gt;1,"ID wyjścia się powtarza",IF(B254="","Podaj ID nadrzędnej transakcji",IF(IF(IFERROR(OR(CODE(UPPER(LEFT(B254,1)))&lt;65,CODE(UPPER(LEFT(B254,1)))&gt;90),TRUE),TRUE,OR(NOT(ISTEXT(B254)),LEN(B254)&gt;64,LEN(B254)&lt;&gt;LEN(SUBSTITUTE(B254,"*","")),LEN(B254)&lt;&gt;LEN(SUBSTITUTE(B254,"?","")),LEN(B254)&lt;&gt;LEN(SUBSTITUTE(B254,"~","")),LEN(B254)&lt;&gt;LEN(SUBSTITUTE(B254,"=","")),LEN(B254)&lt;&gt;LEN(SUBSTITUTE(B254,"&lt;","")),LEN(B254)&lt;&gt;LEN(SUBSTITUTE(B254,"&gt;","")))),"ID: tekst zaczynający się od A–Z, do 64 znaków; bez *, ?, ~, =, &lt; i &gt;. Przykład: T-001.",IF(COUNTIFS('Trades'!$A$9:$A$208,B254)&lt;&gt;1,"ID musi pasować do jednego wiersza Trades",IF(NOT(ISNUMBER(C254)),"Podaj prawidłowy czas zamknięcia",IF(OR(C254&lt;1,C254&gt;2958465),"Podaj prawidłowy czas zamknięcia",IF(NOT(ISNUMBER(D254)),"Podaj dodatnią zamkniętą ilość",IF(OR(D254&lt;=0,D254&gt;1000000,ROUND(D254,8)&lt;&gt;D254),"Podaj dodatnią zamkniętą ilość",IF(NOT(ISNUMBER(INDEX('Trades'!$D$9:$D$208,MATCH(B254,'Trades'!$A$9:$A$208,0)))),"Podaj prawidłowy czas otwarcia",IF(C254&lt;INDEX('Trades'!$D$9:$D$208,MATCH(B254,'Trades'!$A$9:$A$208,0)),"Wyjście poprzedza otwarcie",IF(AND(E254&lt;&gt;"",OR(NOT(ISNUMBER(E254)),E254&lt;=0)),"Podaj dodatnią cenę lub pozostaw puste",IF(AND(F254&lt;&gt;"",NOT(ISNUMBER(F254))),"P&amp;L brutto musi być liczbą lub pozostać pusty",IF(AND(ISNUMBER(F254),OR(ABS(F254)&gt;1000000000,ROUND(F254,2)&lt;&gt;F254)),"Kwoty: do 2 miejsc po przecinku; wartość bezwzględna wpisu ≤ 1 000 000 000.",""))))))))))))))))</x:f>
      </x:c>
      <x:c r="I254" s="29" t="str">
        <x:f>IF(ISNUMBER(D254),ROUND(D254,8),"")</x:f>
      </x:c>
      <x:c r="J254" s="29" t="n">
        <x:f>IF(ISNUMBER(F254),1,0)</x:f>
        <x:v>0</x:v>
      </x:c>
      <x:c r="K254" s="29" t="n">
        <x:f>IF(COUNTA(A254:F254)=0,0,1)</x:f>
        <x:v>0</x:v>
      </x:c>
    </x:row>
    <x:row r="255" ht="36" customHeight="1">
      <x:c r="A255" s="34"/>
      <x:c r="B255" s="34"/>
      <x:c r="C255" s="35"/>
      <x:c r="D255" s="36"/>
      <x:c r="E255" s="36"/>
      <x:c r="F255" s="37"/>
      <x:c r="G255" s="38" t="n">
        <x:f>IF(K255=0,0,IF(H255="",1,-1))</x:f>
        <x:v>0</x:v>
      </x:c>
      <x:c r="H255" s="33" t="str">
        <x:f>IF(K255=0,"",IF(A255="","Podaj ID wyjścia",IF(IF(IFERROR(OR(CODE(UPPER(LEFT(A255,1)))&lt;65,CODE(UPPER(LEFT(A255,1)))&gt;90),TRUE),TRUE,OR(NOT(ISTEXT(A255)),LEN(A255)&gt;64,LEN(A255)&lt;&gt;LEN(SUBSTITUTE(A255,"*","")),LEN(A255)&lt;&gt;LEN(SUBSTITUTE(A255,"?","")),LEN(A255)&lt;&gt;LEN(SUBSTITUTE(A255,"~","")),LEN(A255)&lt;&gt;LEN(SUBSTITUTE(A255,"=","")),LEN(A255)&lt;&gt;LEN(SUBSTITUTE(A255,"&lt;","")),LEN(A255)&lt;&gt;LEN(SUBSTITUTE(A255,"&gt;","")))),"ID: tekst zaczynający się od A–Z, do 64 znaków; bez *, ?, ~, =, &lt; i &gt;. Przykład: T-001.",IF(COUNTIFS('Exits'!$A$9:$A$608,A255)&lt;&gt;1,"ID wyjścia się powtarza",IF(B255="","Podaj ID nadrzędnej transakcji",IF(IF(IFERROR(OR(CODE(UPPER(LEFT(B255,1)))&lt;65,CODE(UPPER(LEFT(B255,1)))&gt;90),TRUE),TRUE,OR(NOT(ISTEXT(B255)),LEN(B255)&gt;64,LEN(B255)&lt;&gt;LEN(SUBSTITUTE(B255,"*","")),LEN(B255)&lt;&gt;LEN(SUBSTITUTE(B255,"?","")),LEN(B255)&lt;&gt;LEN(SUBSTITUTE(B255,"~","")),LEN(B255)&lt;&gt;LEN(SUBSTITUTE(B255,"=","")),LEN(B255)&lt;&gt;LEN(SUBSTITUTE(B255,"&lt;","")),LEN(B255)&lt;&gt;LEN(SUBSTITUTE(B255,"&gt;","")))),"ID: tekst zaczynający się od A–Z, do 64 znaków; bez *, ?, ~, =, &lt; i &gt;. Przykład: T-001.",IF(COUNTIFS('Trades'!$A$9:$A$208,B255)&lt;&gt;1,"ID musi pasować do jednego wiersza Trades",IF(NOT(ISNUMBER(C255)),"Podaj prawidłowy czas zamknięcia",IF(OR(C255&lt;1,C255&gt;2958465),"Podaj prawidłowy czas zamknięcia",IF(NOT(ISNUMBER(D255)),"Podaj dodatnią zamkniętą ilość",IF(OR(D255&lt;=0,D255&gt;1000000,ROUND(D255,8)&lt;&gt;D255),"Podaj dodatnią zamkniętą ilość",IF(NOT(ISNUMBER(INDEX('Trades'!$D$9:$D$208,MATCH(B255,'Trades'!$A$9:$A$208,0)))),"Podaj prawidłowy czas otwarcia",IF(C255&lt;INDEX('Trades'!$D$9:$D$208,MATCH(B255,'Trades'!$A$9:$A$208,0)),"Wyjście poprzedza otwarcie",IF(AND(E255&lt;&gt;"",OR(NOT(ISNUMBER(E255)),E255&lt;=0)),"Podaj dodatnią cenę lub pozostaw puste",IF(AND(F255&lt;&gt;"",NOT(ISNUMBER(F255))),"P&amp;L brutto musi być liczbą lub pozostać pusty",IF(AND(ISNUMBER(F255),OR(ABS(F255)&gt;1000000000,ROUND(F255,2)&lt;&gt;F255)),"Kwoty: do 2 miejsc po przecinku; wartość bezwzględna wpisu ≤ 1 000 000 000.",""))))))))))))))))</x:f>
      </x:c>
      <x:c r="I255" s="29" t="str">
        <x:f>IF(ISNUMBER(D255),ROUND(D255,8),"")</x:f>
      </x:c>
      <x:c r="J255" s="29" t="n">
        <x:f>IF(ISNUMBER(F255),1,0)</x:f>
        <x:v>0</x:v>
      </x:c>
      <x:c r="K255" s="29" t="n">
        <x:f>IF(COUNTA(A255:F255)=0,0,1)</x:f>
        <x:v>0</x:v>
      </x:c>
    </x:row>
    <x:row r="256" ht="36" customHeight="1">
      <x:c r="A256" s="34"/>
      <x:c r="B256" s="34"/>
      <x:c r="C256" s="35"/>
      <x:c r="D256" s="36"/>
      <x:c r="E256" s="36"/>
      <x:c r="F256" s="37"/>
      <x:c r="G256" s="38" t="n">
        <x:f>IF(K256=0,0,IF(H256="",1,-1))</x:f>
        <x:v>0</x:v>
      </x:c>
      <x:c r="H256" s="33" t="str">
        <x:f>IF(K256=0,"",IF(A256="","Podaj ID wyjścia",IF(IF(IFERROR(OR(CODE(UPPER(LEFT(A256,1)))&lt;65,CODE(UPPER(LEFT(A256,1)))&gt;90),TRUE),TRUE,OR(NOT(ISTEXT(A256)),LEN(A256)&gt;64,LEN(A256)&lt;&gt;LEN(SUBSTITUTE(A256,"*","")),LEN(A256)&lt;&gt;LEN(SUBSTITUTE(A256,"?","")),LEN(A256)&lt;&gt;LEN(SUBSTITUTE(A256,"~","")),LEN(A256)&lt;&gt;LEN(SUBSTITUTE(A256,"=","")),LEN(A256)&lt;&gt;LEN(SUBSTITUTE(A256,"&lt;","")),LEN(A256)&lt;&gt;LEN(SUBSTITUTE(A256,"&gt;","")))),"ID: tekst zaczynający się od A–Z, do 64 znaków; bez *, ?, ~, =, &lt; i &gt;. Przykład: T-001.",IF(COUNTIFS('Exits'!$A$9:$A$608,A256)&lt;&gt;1,"ID wyjścia się powtarza",IF(B256="","Podaj ID nadrzędnej transakcji",IF(IF(IFERROR(OR(CODE(UPPER(LEFT(B256,1)))&lt;65,CODE(UPPER(LEFT(B256,1)))&gt;90),TRUE),TRUE,OR(NOT(ISTEXT(B256)),LEN(B256)&gt;64,LEN(B256)&lt;&gt;LEN(SUBSTITUTE(B256,"*","")),LEN(B256)&lt;&gt;LEN(SUBSTITUTE(B256,"?","")),LEN(B256)&lt;&gt;LEN(SUBSTITUTE(B256,"~","")),LEN(B256)&lt;&gt;LEN(SUBSTITUTE(B256,"=","")),LEN(B256)&lt;&gt;LEN(SUBSTITUTE(B256,"&lt;","")),LEN(B256)&lt;&gt;LEN(SUBSTITUTE(B256,"&gt;","")))),"ID: tekst zaczynający się od A–Z, do 64 znaków; bez *, ?, ~, =, &lt; i &gt;. Przykład: T-001.",IF(COUNTIFS('Trades'!$A$9:$A$208,B256)&lt;&gt;1,"ID musi pasować do jednego wiersza Trades",IF(NOT(ISNUMBER(C256)),"Podaj prawidłowy czas zamknięcia",IF(OR(C256&lt;1,C256&gt;2958465),"Podaj prawidłowy czas zamknięcia",IF(NOT(ISNUMBER(D256)),"Podaj dodatnią zamkniętą ilość",IF(OR(D256&lt;=0,D256&gt;1000000,ROUND(D256,8)&lt;&gt;D256),"Podaj dodatnią zamkniętą ilość",IF(NOT(ISNUMBER(INDEX('Trades'!$D$9:$D$208,MATCH(B256,'Trades'!$A$9:$A$208,0)))),"Podaj prawidłowy czas otwarcia",IF(C256&lt;INDEX('Trades'!$D$9:$D$208,MATCH(B256,'Trades'!$A$9:$A$208,0)),"Wyjście poprzedza otwarcie",IF(AND(E256&lt;&gt;"",OR(NOT(ISNUMBER(E256)),E256&lt;=0)),"Podaj dodatnią cenę lub pozostaw puste",IF(AND(F256&lt;&gt;"",NOT(ISNUMBER(F256))),"P&amp;L brutto musi być liczbą lub pozostać pusty",IF(AND(ISNUMBER(F256),OR(ABS(F256)&gt;1000000000,ROUND(F256,2)&lt;&gt;F256)),"Kwoty: do 2 miejsc po przecinku; wartość bezwzględna wpisu ≤ 1 000 000 000.",""))))))))))))))))</x:f>
      </x:c>
      <x:c r="I256" s="29" t="str">
        <x:f>IF(ISNUMBER(D256),ROUND(D256,8),"")</x:f>
      </x:c>
      <x:c r="J256" s="29" t="n">
        <x:f>IF(ISNUMBER(F256),1,0)</x:f>
        <x:v>0</x:v>
      </x:c>
      <x:c r="K256" s="29" t="n">
        <x:f>IF(COUNTA(A256:F256)=0,0,1)</x:f>
        <x:v>0</x:v>
      </x:c>
    </x:row>
    <x:row r="257" ht="36" customHeight="1">
      <x:c r="A257" s="34"/>
      <x:c r="B257" s="34"/>
      <x:c r="C257" s="35"/>
      <x:c r="D257" s="36"/>
      <x:c r="E257" s="36"/>
      <x:c r="F257" s="37"/>
      <x:c r="G257" s="38" t="n">
        <x:f>IF(K257=0,0,IF(H257="",1,-1))</x:f>
        <x:v>0</x:v>
      </x:c>
      <x:c r="H257" s="33" t="str">
        <x:f>IF(K257=0,"",IF(A257="","Podaj ID wyjścia",IF(IF(IFERROR(OR(CODE(UPPER(LEFT(A257,1)))&lt;65,CODE(UPPER(LEFT(A257,1)))&gt;90),TRUE),TRUE,OR(NOT(ISTEXT(A257)),LEN(A257)&gt;64,LEN(A257)&lt;&gt;LEN(SUBSTITUTE(A257,"*","")),LEN(A257)&lt;&gt;LEN(SUBSTITUTE(A257,"?","")),LEN(A257)&lt;&gt;LEN(SUBSTITUTE(A257,"~","")),LEN(A257)&lt;&gt;LEN(SUBSTITUTE(A257,"=","")),LEN(A257)&lt;&gt;LEN(SUBSTITUTE(A257,"&lt;","")),LEN(A257)&lt;&gt;LEN(SUBSTITUTE(A257,"&gt;","")))),"ID: tekst zaczynający się od A–Z, do 64 znaków; bez *, ?, ~, =, &lt; i &gt;. Przykład: T-001.",IF(COUNTIFS('Exits'!$A$9:$A$608,A257)&lt;&gt;1,"ID wyjścia się powtarza",IF(B257="","Podaj ID nadrzędnej transakcji",IF(IF(IFERROR(OR(CODE(UPPER(LEFT(B257,1)))&lt;65,CODE(UPPER(LEFT(B257,1)))&gt;90),TRUE),TRUE,OR(NOT(ISTEXT(B257)),LEN(B257)&gt;64,LEN(B257)&lt;&gt;LEN(SUBSTITUTE(B257,"*","")),LEN(B257)&lt;&gt;LEN(SUBSTITUTE(B257,"?","")),LEN(B257)&lt;&gt;LEN(SUBSTITUTE(B257,"~","")),LEN(B257)&lt;&gt;LEN(SUBSTITUTE(B257,"=","")),LEN(B257)&lt;&gt;LEN(SUBSTITUTE(B257,"&lt;","")),LEN(B257)&lt;&gt;LEN(SUBSTITUTE(B257,"&gt;","")))),"ID: tekst zaczynający się od A–Z, do 64 znaków; bez *, ?, ~, =, &lt; i &gt;. Przykład: T-001.",IF(COUNTIFS('Trades'!$A$9:$A$208,B257)&lt;&gt;1,"ID musi pasować do jednego wiersza Trades",IF(NOT(ISNUMBER(C257)),"Podaj prawidłowy czas zamknięcia",IF(OR(C257&lt;1,C257&gt;2958465),"Podaj prawidłowy czas zamknięcia",IF(NOT(ISNUMBER(D257)),"Podaj dodatnią zamkniętą ilość",IF(OR(D257&lt;=0,D257&gt;1000000,ROUND(D257,8)&lt;&gt;D257),"Podaj dodatnią zamkniętą ilość",IF(NOT(ISNUMBER(INDEX('Trades'!$D$9:$D$208,MATCH(B257,'Trades'!$A$9:$A$208,0)))),"Podaj prawidłowy czas otwarcia",IF(C257&lt;INDEX('Trades'!$D$9:$D$208,MATCH(B257,'Trades'!$A$9:$A$208,0)),"Wyjście poprzedza otwarcie",IF(AND(E257&lt;&gt;"",OR(NOT(ISNUMBER(E257)),E257&lt;=0)),"Podaj dodatnią cenę lub pozostaw puste",IF(AND(F257&lt;&gt;"",NOT(ISNUMBER(F257))),"P&amp;L brutto musi być liczbą lub pozostać pusty",IF(AND(ISNUMBER(F257),OR(ABS(F257)&gt;1000000000,ROUND(F257,2)&lt;&gt;F257)),"Kwoty: do 2 miejsc po przecinku; wartość bezwzględna wpisu ≤ 1 000 000 000.",""))))))))))))))))</x:f>
      </x:c>
      <x:c r="I257" s="29" t="str">
        <x:f>IF(ISNUMBER(D257),ROUND(D257,8),"")</x:f>
      </x:c>
      <x:c r="J257" s="29" t="n">
        <x:f>IF(ISNUMBER(F257),1,0)</x:f>
        <x:v>0</x:v>
      </x:c>
      <x:c r="K257" s="29" t="n">
        <x:f>IF(COUNTA(A257:F257)=0,0,1)</x:f>
        <x:v>0</x:v>
      </x:c>
    </x:row>
    <x:row r="258" ht="36" customHeight="1">
      <x:c r="A258" s="34"/>
      <x:c r="B258" s="34"/>
      <x:c r="C258" s="35"/>
      <x:c r="D258" s="36"/>
      <x:c r="E258" s="36"/>
      <x:c r="F258" s="37"/>
      <x:c r="G258" s="38" t="n">
        <x:f>IF(K258=0,0,IF(H258="",1,-1))</x:f>
        <x:v>0</x:v>
      </x:c>
      <x:c r="H258" s="33" t="str">
        <x:f>IF(K258=0,"",IF(A258="","Podaj ID wyjścia",IF(IF(IFERROR(OR(CODE(UPPER(LEFT(A258,1)))&lt;65,CODE(UPPER(LEFT(A258,1)))&gt;90),TRUE),TRUE,OR(NOT(ISTEXT(A258)),LEN(A258)&gt;64,LEN(A258)&lt;&gt;LEN(SUBSTITUTE(A258,"*","")),LEN(A258)&lt;&gt;LEN(SUBSTITUTE(A258,"?","")),LEN(A258)&lt;&gt;LEN(SUBSTITUTE(A258,"~","")),LEN(A258)&lt;&gt;LEN(SUBSTITUTE(A258,"=","")),LEN(A258)&lt;&gt;LEN(SUBSTITUTE(A258,"&lt;","")),LEN(A258)&lt;&gt;LEN(SUBSTITUTE(A258,"&gt;","")))),"ID: tekst zaczynający się od A–Z, do 64 znaków; bez *, ?, ~, =, &lt; i &gt;. Przykład: T-001.",IF(COUNTIFS('Exits'!$A$9:$A$608,A258)&lt;&gt;1,"ID wyjścia się powtarza",IF(B258="","Podaj ID nadrzędnej transakcji",IF(IF(IFERROR(OR(CODE(UPPER(LEFT(B258,1)))&lt;65,CODE(UPPER(LEFT(B258,1)))&gt;90),TRUE),TRUE,OR(NOT(ISTEXT(B258)),LEN(B258)&gt;64,LEN(B258)&lt;&gt;LEN(SUBSTITUTE(B258,"*","")),LEN(B258)&lt;&gt;LEN(SUBSTITUTE(B258,"?","")),LEN(B258)&lt;&gt;LEN(SUBSTITUTE(B258,"~","")),LEN(B258)&lt;&gt;LEN(SUBSTITUTE(B258,"=","")),LEN(B258)&lt;&gt;LEN(SUBSTITUTE(B258,"&lt;","")),LEN(B258)&lt;&gt;LEN(SUBSTITUTE(B258,"&gt;","")))),"ID: tekst zaczynający się od A–Z, do 64 znaków; bez *, ?, ~, =, &lt; i &gt;. Przykład: T-001.",IF(COUNTIFS('Trades'!$A$9:$A$208,B258)&lt;&gt;1,"ID musi pasować do jednego wiersza Trades",IF(NOT(ISNUMBER(C258)),"Podaj prawidłowy czas zamknięcia",IF(OR(C258&lt;1,C258&gt;2958465),"Podaj prawidłowy czas zamknięcia",IF(NOT(ISNUMBER(D258)),"Podaj dodatnią zamkniętą ilość",IF(OR(D258&lt;=0,D258&gt;1000000,ROUND(D258,8)&lt;&gt;D258),"Podaj dodatnią zamkniętą ilość",IF(NOT(ISNUMBER(INDEX('Trades'!$D$9:$D$208,MATCH(B258,'Trades'!$A$9:$A$208,0)))),"Podaj prawidłowy czas otwarcia",IF(C258&lt;INDEX('Trades'!$D$9:$D$208,MATCH(B258,'Trades'!$A$9:$A$208,0)),"Wyjście poprzedza otwarcie",IF(AND(E258&lt;&gt;"",OR(NOT(ISNUMBER(E258)),E258&lt;=0)),"Podaj dodatnią cenę lub pozostaw puste",IF(AND(F258&lt;&gt;"",NOT(ISNUMBER(F258))),"P&amp;L brutto musi być liczbą lub pozostać pusty",IF(AND(ISNUMBER(F258),OR(ABS(F258)&gt;1000000000,ROUND(F258,2)&lt;&gt;F258)),"Kwoty: do 2 miejsc po przecinku; wartość bezwzględna wpisu ≤ 1 000 000 000.",""))))))))))))))))</x:f>
      </x:c>
      <x:c r="I258" s="29" t="str">
        <x:f>IF(ISNUMBER(D258),ROUND(D258,8),"")</x:f>
      </x:c>
      <x:c r="J258" s="29" t="n">
        <x:f>IF(ISNUMBER(F258),1,0)</x:f>
        <x:v>0</x:v>
      </x:c>
      <x:c r="K258" s="29" t="n">
        <x:f>IF(COUNTA(A258:F258)=0,0,1)</x:f>
        <x:v>0</x:v>
      </x:c>
    </x:row>
    <x:row r="259" ht="36" customHeight="1">
      <x:c r="A259" s="34"/>
      <x:c r="B259" s="34"/>
      <x:c r="C259" s="35"/>
      <x:c r="D259" s="36"/>
      <x:c r="E259" s="36"/>
      <x:c r="F259" s="37"/>
      <x:c r="G259" s="38" t="n">
        <x:f>IF(K259=0,0,IF(H259="",1,-1))</x:f>
        <x:v>0</x:v>
      </x:c>
      <x:c r="H259" s="33" t="str">
        <x:f>IF(K259=0,"",IF(A259="","Podaj ID wyjścia",IF(IF(IFERROR(OR(CODE(UPPER(LEFT(A259,1)))&lt;65,CODE(UPPER(LEFT(A259,1)))&gt;90),TRUE),TRUE,OR(NOT(ISTEXT(A259)),LEN(A259)&gt;64,LEN(A259)&lt;&gt;LEN(SUBSTITUTE(A259,"*","")),LEN(A259)&lt;&gt;LEN(SUBSTITUTE(A259,"?","")),LEN(A259)&lt;&gt;LEN(SUBSTITUTE(A259,"~","")),LEN(A259)&lt;&gt;LEN(SUBSTITUTE(A259,"=","")),LEN(A259)&lt;&gt;LEN(SUBSTITUTE(A259,"&lt;","")),LEN(A259)&lt;&gt;LEN(SUBSTITUTE(A259,"&gt;","")))),"ID: tekst zaczynający się od A–Z, do 64 znaków; bez *, ?, ~, =, &lt; i &gt;. Przykład: T-001.",IF(COUNTIFS('Exits'!$A$9:$A$608,A259)&lt;&gt;1,"ID wyjścia się powtarza",IF(B259="","Podaj ID nadrzędnej transakcji",IF(IF(IFERROR(OR(CODE(UPPER(LEFT(B259,1)))&lt;65,CODE(UPPER(LEFT(B259,1)))&gt;90),TRUE),TRUE,OR(NOT(ISTEXT(B259)),LEN(B259)&gt;64,LEN(B259)&lt;&gt;LEN(SUBSTITUTE(B259,"*","")),LEN(B259)&lt;&gt;LEN(SUBSTITUTE(B259,"?","")),LEN(B259)&lt;&gt;LEN(SUBSTITUTE(B259,"~","")),LEN(B259)&lt;&gt;LEN(SUBSTITUTE(B259,"=","")),LEN(B259)&lt;&gt;LEN(SUBSTITUTE(B259,"&lt;","")),LEN(B259)&lt;&gt;LEN(SUBSTITUTE(B259,"&gt;","")))),"ID: tekst zaczynający się od A–Z, do 64 znaków; bez *, ?, ~, =, &lt; i &gt;. Przykład: T-001.",IF(COUNTIFS('Trades'!$A$9:$A$208,B259)&lt;&gt;1,"ID musi pasować do jednego wiersza Trades",IF(NOT(ISNUMBER(C259)),"Podaj prawidłowy czas zamknięcia",IF(OR(C259&lt;1,C259&gt;2958465),"Podaj prawidłowy czas zamknięcia",IF(NOT(ISNUMBER(D259)),"Podaj dodatnią zamkniętą ilość",IF(OR(D259&lt;=0,D259&gt;1000000,ROUND(D259,8)&lt;&gt;D259),"Podaj dodatnią zamkniętą ilość",IF(NOT(ISNUMBER(INDEX('Trades'!$D$9:$D$208,MATCH(B259,'Trades'!$A$9:$A$208,0)))),"Podaj prawidłowy czas otwarcia",IF(C259&lt;INDEX('Trades'!$D$9:$D$208,MATCH(B259,'Trades'!$A$9:$A$208,0)),"Wyjście poprzedza otwarcie",IF(AND(E259&lt;&gt;"",OR(NOT(ISNUMBER(E259)),E259&lt;=0)),"Podaj dodatnią cenę lub pozostaw puste",IF(AND(F259&lt;&gt;"",NOT(ISNUMBER(F259))),"P&amp;L brutto musi być liczbą lub pozostać pusty",IF(AND(ISNUMBER(F259),OR(ABS(F259)&gt;1000000000,ROUND(F259,2)&lt;&gt;F259)),"Kwoty: do 2 miejsc po przecinku; wartość bezwzględna wpisu ≤ 1 000 000 000.",""))))))))))))))))</x:f>
      </x:c>
      <x:c r="I259" s="29" t="str">
        <x:f>IF(ISNUMBER(D259),ROUND(D259,8),"")</x:f>
      </x:c>
      <x:c r="J259" s="29" t="n">
        <x:f>IF(ISNUMBER(F259),1,0)</x:f>
        <x:v>0</x:v>
      </x:c>
      <x:c r="K259" s="29" t="n">
        <x:f>IF(COUNTA(A259:F259)=0,0,1)</x:f>
        <x:v>0</x:v>
      </x:c>
    </x:row>
    <x:row r="260" ht="36" customHeight="1">
      <x:c r="A260" s="34"/>
      <x:c r="B260" s="34"/>
      <x:c r="C260" s="35"/>
      <x:c r="D260" s="36"/>
      <x:c r="E260" s="36"/>
      <x:c r="F260" s="37"/>
      <x:c r="G260" s="38" t="n">
        <x:f>IF(K260=0,0,IF(H260="",1,-1))</x:f>
        <x:v>0</x:v>
      </x:c>
      <x:c r="H260" s="33" t="str">
        <x:f>IF(K260=0,"",IF(A260="","Podaj ID wyjścia",IF(IF(IFERROR(OR(CODE(UPPER(LEFT(A260,1)))&lt;65,CODE(UPPER(LEFT(A260,1)))&gt;90),TRUE),TRUE,OR(NOT(ISTEXT(A260)),LEN(A260)&gt;64,LEN(A260)&lt;&gt;LEN(SUBSTITUTE(A260,"*","")),LEN(A260)&lt;&gt;LEN(SUBSTITUTE(A260,"?","")),LEN(A260)&lt;&gt;LEN(SUBSTITUTE(A260,"~","")),LEN(A260)&lt;&gt;LEN(SUBSTITUTE(A260,"=","")),LEN(A260)&lt;&gt;LEN(SUBSTITUTE(A260,"&lt;","")),LEN(A260)&lt;&gt;LEN(SUBSTITUTE(A260,"&gt;","")))),"ID: tekst zaczynający się od A–Z, do 64 znaków; bez *, ?, ~, =, &lt; i &gt;. Przykład: T-001.",IF(COUNTIFS('Exits'!$A$9:$A$608,A260)&lt;&gt;1,"ID wyjścia się powtarza",IF(B260="","Podaj ID nadrzędnej transakcji",IF(IF(IFERROR(OR(CODE(UPPER(LEFT(B260,1)))&lt;65,CODE(UPPER(LEFT(B260,1)))&gt;90),TRUE),TRUE,OR(NOT(ISTEXT(B260)),LEN(B260)&gt;64,LEN(B260)&lt;&gt;LEN(SUBSTITUTE(B260,"*","")),LEN(B260)&lt;&gt;LEN(SUBSTITUTE(B260,"?","")),LEN(B260)&lt;&gt;LEN(SUBSTITUTE(B260,"~","")),LEN(B260)&lt;&gt;LEN(SUBSTITUTE(B260,"=","")),LEN(B260)&lt;&gt;LEN(SUBSTITUTE(B260,"&lt;","")),LEN(B260)&lt;&gt;LEN(SUBSTITUTE(B260,"&gt;","")))),"ID: tekst zaczynający się od A–Z, do 64 znaków; bez *, ?, ~, =, &lt; i &gt;. Przykład: T-001.",IF(COUNTIFS('Trades'!$A$9:$A$208,B260)&lt;&gt;1,"ID musi pasować do jednego wiersza Trades",IF(NOT(ISNUMBER(C260)),"Podaj prawidłowy czas zamknięcia",IF(OR(C260&lt;1,C260&gt;2958465),"Podaj prawidłowy czas zamknięcia",IF(NOT(ISNUMBER(D260)),"Podaj dodatnią zamkniętą ilość",IF(OR(D260&lt;=0,D260&gt;1000000,ROUND(D260,8)&lt;&gt;D260),"Podaj dodatnią zamkniętą ilość",IF(NOT(ISNUMBER(INDEX('Trades'!$D$9:$D$208,MATCH(B260,'Trades'!$A$9:$A$208,0)))),"Podaj prawidłowy czas otwarcia",IF(C260&lt;INDEX('Trades'!$D$9:$D$208,MATCH(B260,'Trades'!$A$9:$A$208,0)),"Wyjście poprzedza otwarcie",IF(AND(E260&lt;&gt;"",OR(NOT(ISNUMBER(E260)),E260&lt;=0)),"Podaj dodatnią cenę lub pozostaw puste",IF(AND(F260&lt;&gt;"",NOT(ISNUMBER(F260))),"P&amp;L brutto musi być liczbą lub pozostać pusty",IF(AND(ISNUMBER(F260),OR(ABS(F260)&gt;1000000000,ROUND(F260,2)&lt;&gt;F260)),"Kwoty: do 2 miejsc po przecinku; wartość bezwzględna wpisu ≤ 1 000 000 000.",""))))))))))))))))</x:f>
      </x:c>
      <x:c r="I260" s="29" t="str">
        <x:f>IF(ISNUMBER(D260),ROUND(D260,8),"")</x:f>
      </x:c>
      <x:c r="J260" s="29" t="n">
        <x:f>IF(ISNUMBER(F260),1,0)</x:f>
        <x:v>0</x:v>
      </x:c>
      <x:c r="K260" s="29" t="n">
        <x:f>IF(COUNTA(A260:F260)=0,0,1)</x:f>
        <x:v>0</x:v>
      </x:c>
    </x:row>
    <x:row r="261" ht="36" customHeight="1">
      <x:c r="A261" s="34"/>
      <x:c r="B261" s="34"/>
      <x:c r="C261" s="35"/>
      <x:c r="D261" s="36"/>
      <x:c r="E261" s="36"/>
      <x:c r="F261" s="37"/>
      <x:c r="G261" s="38" t="n">
        <x:f>IF(K261=0,0,IF(H261="",1,-1))</x:f>
        <x:v>0</x:v>
      </x:c>
      <x:c r="H261" s="33" t="str">
        <x:f>IF(K261=0,"",IF(A261="","Podaj ID wyjścia",IF(IF(IFERROR(OR(CODE(UPPER(LEFT(A261,1)))&lt;65,CODE(UPPER(LEFT(A261,1)))&gt;90),TRUE),TRUE,OR(NOT(ISTEXT(A261)),LEN(A261)&gt;64,LEN(A261)&lt;&gt;LEN(SUBSTITUTE(A261,"*","")),LEN(A261)&lt;&gt;LEN(SUBSTITUTE(A261,"?","")),LEN(A261)&lt;&gt;LEN(SUBSTITUTE(A261,"~","")),LEN(A261)&lt;&gt;LEN(SUBSTITUTE(A261,"=","")),LEN(A261)&lt;&gt;LEN(SUBSTITUTE(A261,"&lt;","")),LEN(A261)&lt;&gt;LEN(SUBSTITUTE(A261,"&gt;","")))),"ID: tekst zaczynający się od A–Z, do 64 znaków; bez *, ?, ~, =, &lt; i &gt;. Przykład: T-001.",IF(COUNTIFS('Exits'!$A$9:$A$608,A261)&lt;&gt;1,"ID wyjścia się powtarza",IF(B261="","Podaj ID nadrzędnej transakcji",IF(IF(IFERROR(OR(CODE(UPPER(LEFT(B261,1)))&lt;65,CODE(UPPER(LEFT(B261,1)))&gt;90),TRUE),TRUE,OR(NOT(ISTEXT(B261)),LEN(B261)&gt;64,LEN(B261)&lt;&gt;LEN(SUBSTITUTE(B261,"*","")),LEN(B261)&lt;&gt;LEN(SUBSTITUTE(B261,"?","")),LEN(B261)&lt;&gt;LEN(SUBSTITUTE(B261,"~","")),LEN(B261)&lt;&gt;LEN(SUBSTITUTE(B261,"=","")),LEN(B261)&lt;&gt;LEN(SUBSTITUTE(B261,"&lt;","")),LEN(B261)&lt;&gt;LEN(SUBSTITUTE(B261,"&gt;","")))),"ID: tekst zaczynający się od A–Z, do 64 znaków; bez *, ?, ~, =, &lt; i &gt;. Przykład: T-001.",IF(COUNTIFS('Trades'!$A$9:$A$208,B261)&lt;&gt;1,"ID musi pasować do jednego wiersza Trades",IF(NOT(ISNUMBER(C261)),"Podaj prawidłowy czas zamknięcia",IF(OR(C261&lt;1,C261&gt;2958465),"Podaj prawidłowy czas zamknięcia",IF(NOT(ISNUMBER(D261)),"Podaj dodatnią zamkniętą ilość",IF(OR(D261&lt;=0,D261&gt;1000000,ROUND(D261,8)&lt;&gt;D261),"Podaj dodatnią zamkniętą ilość",IF(NOT(ISNUMBER(INDEX('Trades'!$D$9:$D$208,MATCH(B261,'Trades'!$A$9:$A$208,0)))),"Podaj prawidłowy czas otwarcia",IF(C261&lt;INDEX('Trades'!$D$9:$D$208,MATCH(B261,'Trades'!$A$9:$A$208,0)),"Wyjście poprzedza otwarcie",IF(AND(E261&lt;&gt;"",OR(NOT(ISNUMBER(E261)),E261&lt;=0)),"Podaj dodatnią cenę lub pozostaw puste",IF(AND(F261&lt;&gt;"",NOT(ISNUMBER(F261))),"P&amp;L brutto musi być liczbą lub pozostać pusty",IF(AND(ISNUMBER(F261),OR(ABS(F261)&gt;1000000000,ROUND(F261,2)&lt;&gt;F261)),"Kwoty: do 2 miejsc po przecinku; wartość bezwzględna wpisu ≤ 1 000 000 000.",""))))))))))))))))</x:f>
      </x:c>
      <x:c r="I261" s="29" t="str">
        <x:f>IF(ISNUMBER(D261),ROUND(D261,8),"")</x:f>
      </x:c>
      <x:c r="J261" s="29" t="n">
        <x:f>IF(ISNUMBER(F261),1,0)</x:f>
        <x:v>0</x:v>
      </x:c>
      <x:c r="K261" s="29" t="n">
        <x:f>IF(COUNTA(A261:F261)=0,0,1)</x:f>
        <x:v>0</x:v>
      </x:c>
    </x:row>
    <x:row r="262" ht="36" customHeight="1">
      <x:c r="A262" s="34"/>
      <x:c r="B262" s="34"/>
      <x:c r="C262" s="35"/>
      <x:c r="D262" s="36"/>
      <x:c r="E262" s="36"/>
      <x:c r="F262" s="37"/>
      <x:c r="G262" s="38" t="n">
        <x:f>IF(K262=0,0,IF(H262="",1,-1))</x:f>
        <x:v>0</x:v>
      </x:c>
      <x:c r="H262" s="33" t="str">
        <x:f>IF(K262=0,"",IF(A262="","Podaj ID wyjścia",IF(IF(IFERROR(OR(CODE(UPPER(LEFT(A262,1)))&lt;65,CODE(UPPER(LEFT(A262,1)))&gt;90),TRUE),TRUE,OR(NOT(ISTEXT(A262)),LEN(A262)&gt;64,LEN(A262)&lt;&gt;LEN(SUBSTITUTE(A262,"*","")),LEN(A262)&lt;&gt;LEN(SUBSTITUTE(A262,"?","")),LEN(A262)&lt;&gt;LEN(SUBSTITUTE(A262,"~","")),LEN(A262)&lt;&gt;LEN(SUBSTITUTE(A262,"=","")),LEN(A262)&lt;&gt;LEN(SUBSTITUTE(A262,"&lt;","")),LEN(A262)&lt;&gt;LEN(SUBSTITUTE(A262,"&gt;","")))),"ID: tekst zaczynający się od A–Z, do 64 znaków; bez *, ?, ~, =, &lt; i &gt;. Przykład: T-001.",IF(COUNTIFS('Exits'!$A$9:$A$608,A262)&lt;&gt;1,"ID wyjścia się powtarza",IF(B262="","Podaj ID nadrzędnej transakcji",IF(IF(IFERROR(OR(CODE(UPPER(LEFT(B262,1)))&lt;65,CODE(UPPER(LEFT(B262,1)))&gt;90),TRUE),TRUE,OR(NOT(ISTEXT(B262)),LEN(B262)&gt;64,LEN(B262)&lt;&gt;LEN(SUBSTITUTE(B262,"*","")),LEN(B262)&lt;&gt;LEN(SUBSTITUTE(B262,"?","")),LEN(B262)&lt;&gt;LEN(SUBSTITUTE(B262,"~","")),LEN(B262)&lt;&gt;LEN(SUBSTITUTE(B262,"=","")),LEN(B262)&lt;&gt;LEN(SUBSTITUTE(B262,"&lt;","")),LEN(B262)&lt;&gt;LEN(SUBSTITUTE(B262,"&gt;","")))),"ID: tekst zaczynający się od A–Z, do 64 znaków; bez *, ?, ~, =, &lt; i &gt;. Przykład: T-001.",IF(COUNTIFS('Trades'!$A$9:$A$208,B262)&lt;&gt;1,"ID musi pasować do jednego wiersza Trades",IF(NOT(ISNUMBER(C262)),"Podaj prawidłowy czas zamknięcia",IF(OR(C262&lt;1,C262&gt;2958465),"Podaj prawidłowy czas zamknięcia",IF(NOT(ISNUMBER(D262)),"Podaj dodatnią zamkniętą ilość",IF(OR(D262&lt;=0,D262&gt;1000000,ROUND(D262,8)&lt;&gt;D262),"Podaj dodatnią zamkniętą ilość",IF(NOT(ISNUMBER(INDEX('Trades'!$D$9:$D$208,MATCH(B262,'Trades'!$A$9:$A$208,0)))),"Podaj prawidłowy czas otwarcia",IF(C262&lt;INDEX('Trades'!$D$9:$D$208,MATCH(B262,'Trades'!$A$9:$A$208,0)),"Wyjście poprzedza otwarcie",IF(AND(E262&lt;&gt;"",OR(NOT(ISNUMBER(E262)),E262&lt;=0)),"Podaj dodatnią cenę lub pozostaw puste",IF(AND(F262&lt;&gt;"",NOT(ISNUMBER(F262))),"P&amp;L brutto musi być liczbą lub pozostać pusty",IF(AND(ISNUMBER(F262),OR(ABS(F262)&gt;1000000000,ROUND(F262,2)&lt;&gt;F262)),"Kwoty: do 2 miejsc po przecinku; wartość bezwzględna wpisu ≤ 1 000 000 000.",""))))))))))))))))</x:f>
      </x:c>
      <x:c r="I262" s="29" t="str">
        <x:f>IF(ISNUMBER(D262),ROUND(D262,8),"")</x:f>
      </x:c>
      <x:c r="J262" s="29" t="n">
        <x:f>IF(ISNUMBER(F262),1,0)</x:f>
        <x:v>0</x:v>
      </x:c>
      <x:c r="K262" s="29" t="n">
        <x:f>IF(COUNTA(A262:F262)=0,0,1)</x:f>
        <x:v>0</x:v>
      </x:c>
    </x:row>
    <x:row r="263" ht="36" customHeight="1">
      <x:c r="A263" s="34"/>
      <x:c r="B263" s="34"/>
      <x:c r="C263" s="35"/>
      <x:c r="D263" s="36"/>
      <x:c r="E263" s="36"/>
      <x:c r="F263" s="37"/>
      <x:c r="G263" s="38" t="n">
        <x:f>IF(K263=0,0,IF(H263="",1,-1))</x:f>
        <x:v>0</x:v>
      </x:c>
      <x:c r="H263" s="33" t="str">
        <x:f>IF(K263=0,"",IF(A263="","Podaj ID wyjścia",IF(IF(IFERROR(OR(CODE(UPPER(LEFT(A263,1)))&lt;65,CODE(UPPER(LEFT(A263,1)))&gt;90),TRUE),TRUE,OR(NOT(ISTEXT(A263)),LEN(A263)&gt;64,LEN(A263)&lt;&gt;LEN(SUBSTITUTE(A263,"*","")),LEN(A263)&lt;&gt;LEN(SUBSTITUTE(A263,"?","")),LEN(A263)&lt;&gt;LEN(SUBSTITUTE(A263,"~","")),LEN(A263)&lt;&gt;LEN(SUBSTITUTE(A263,"=","")),LEN(A263)&lt;&gt;LEN(SUBSTITUTE(A263,"&lt;","")),LEN(A263)&lt;&gt;LEN(SUBSTITUTE(A263,"&gt;","")))),"ID: tekst zaczynający się od A–Z, do 64 znaków; bez *, ?, ~, =, &lt; i &gt;. Przykład: T-001.",IF(COUNTIFS('Exits'!$A$9:$A$608,A263)&lt;&gt;1,"ID wyjścia się powtarza",IF(B263="","Podaj ID nadrzędnej transakcji",IF(IF(IFERROR(OR(CODE(UPPER(LEFT(B263,1)))&lt;65,CODE(UPPER(LEFT(B263,1)))&gt;90),TRUE),TRUE,OR(NOT(ISTEXT(B263)),LEN(B263)&gt;64,LEN(B263)&lt;&gt;LEN(SUBSTITUTE(B263,"*","")),LEN(B263)&lt;&gt;LEN(SUBSTITUTE(B263,"?","")),LEN(B263)&lt;&gt;LEN(SUBSTITUTE(B263,"~","")),LEN(B263)&lt;&gt;LEN(SUBSTITUTE(B263,"=","")),LEN(B263)&lt;&gt;LEN(SUBSTITUTE(B263,"&lt;","")),LEN(B263)&lt;&gt;LEN(SUBSTITUTE(B263,"&gt;","")))),"ID: tekst zaczynający się od A–Z, do 64 znaków; bez *, ?, ~, =, &lt; i &gt;. Przykład: T-001.",IF(COUNTIFS('Trades'!$A$9:$A$208,B263)&lt;&gt;1,"ID musi pasować do jednego wiersza Trades",IF(NOT(ISNUMBER(C263)),"Podaj prawidłowy czas zamknięcia",IF(OR(C263&lt;1,C263&gt;2958465),"Podaj prawidłowy czas zamknięcia",IF(NOT(ISNUMBER(D263)),"Podaj dodatnią zamkniętą ilość",IF(OR(D263&lt;=0,D263&gt;1000000,ROUND(D263,8)&lt;&gt;D263),"Podaj dodatnią zamkniętą ilość",IF(NOT(ISNUMBER(INDEX('Trades'!$D$9:$D$208,MATCH(B263,'Trades'!$A$9:$A$208,0)))),"Podaj prawidłowy czas otwarcia",IF(C263&lt;INDEX('Trades'!$D$9:$D$208,MATCH(B263,'Trades'!$A$9:$A$208,0)),"Wyjście poprzedza otwarcie",IF(AND(E263&lt;&gt;"",OR(NOT(ISNUMBER(E263)),E263&lt;=0)),"Podaj dodatnią cenę lub pozostaw puste",IF(AND(F263&lt;&gt;"",NOT(ISNUMBER(F263))),"P&amp;L brutto musi być liczbą lub pozostać pusty",IF(AND(ISNUMBER(F263),OR(ABS(F263)&gt;1000000000,ROUND(F263,2)&lt;&gt;F263)),"Kwoty: do 2 miejsc po przecinku; wartość bezwzględna wpisu ≤ 1 000 000 000.",""))))))))))))))))</x:f>
      </x:c>
      <x:c r="I263" s="29" t="str">
        <x:f>IF(ISNUMBER(D263),ROUND(D263,8),"")</x:f>
      </x:c>
      <x:c r="J263" s="29" t="n">
        <x:f>IF(ISNUMBER(F263),1,0)</x:f>
        <x:v>0</x:v>
      </x:c>
      <x:c r="K263" s="29" t="n">
        <x:f>IF(COUNTA(A263:F263)=0,0,1)</x:f>
        <x:v>0</x:v>
      </x:c>
    </x:row>
    <x:row r="264" ht="36" customHeight="1">
      <x:c r="A264" s="34"/>
      <x:c r="B264" s="34"/>
      <x:c r="C264" s="35"/>
      <x:c r="D264" s="36"/>
      <x:c r="E264" s="36"/>
      <x:c r="F264" s="37"/>
      <x:c r="G264" s="38" t="n">
        <x:f>IF(K264=0,0,IF(H264="",1,-1))</x:f>
        <x:v>0</x:v>
      </x:c>
      <x:c r="H264" s="33" t="str">
        <x:f>IF(K264=0,"",IF(A264="","Podaj ID wyjścia",IF(IF(IFERROR(OR(CODE(UPPER(LEFT(A264,1)))&lt;65,CODE(UPPER(LEFT(A264,1)))&gt;90),TRUE),TRUE,OR(NOT(ISTEXT(A264)),LEN(A264)&gt;64,LEN(A264)&lt;&gt;LEN(SUBSTITUTE(A264,"*","")),LEN(A264)&lt;&gt;LEN(SUBSTITUTE(A264,"?","")),LEN(A264)&lt;&gt;LEN(SUBSTITUTE(A264,"~","")),LEN(A264)&lt;&gt;LEN(SUBSTITUTE(A264,"=","")),LEN(A264)&lt;&gt;LEN(SUBSTITUTE(A264,"&lt;","")),LEN(A264)&lt;&gt;LEN(SUBSTITUTE(A264,"&gt;","")))),"ID: tekst zaczynający się od A–Z, do 64 znaków; bez *, ?, ~, =, &lt; i &gt;. Przykład: T-001.",IF(COUNTIFS('Exits'!$A$9:$A$608,A264)&lt;&gt;1,"ID wyjścia się powtarza",IF(B264="","Podaj ID nadrzędnej transakcji",IF(IF(IFERROR(OR(CODE(UPPER(LEFT(B264,1)))&lt;65,CODE(UPPER(LEFT(B264,1)))&gt;90),TRUE),TRUE,OR(NOT(ISTEXT(B264)),LEN(B264)&gt;64,LEN(B264)&lt;&gt;LEN(SUBSTITUTE(B264,"*","")),LEN(B264)&lt;&gt;LEN(SUBSTITUTE(B264,"?","")),LEN(B264)&lt;&gt;LEN(SUBSTITUTE(B264,"~","")),LEN(B264)&lt;&gt;LEN(SUBSTITUTE(B264,"=","")),LEN(B264)&lt;&gt;LEN(SUBSTITUTE(B264,"&lt;","")),LEN(B264)&lt;&gt;LEN(SUBSTITUTE(B264,"&gt;","")))),"ID: tekst zaczynający się od A–Z, do 64 znaków; bez *, ?, ~, =, &lt; i &gt;. Przykład: T-001.",IF(COUNTIFS('Trades'!$A$9:$A$208,B264)&lt;&gt;1,"ID musi pasować do jednego wiersza Trades",IF(NOT(ISNUMBER(C264)),"Podaj prawidłowy czas zamknięcia",IF(OR(C264&lt;1,C264&gt;2958465),"Podaj prawidłowy czas zamknięcia",IF(NOT(ISNUMBER(D264)),"Podaj dodatnią zamkniętą ilość",IF(OR(D264&lt;=0,D264&gt;1000000,ROUND(D264,8)&lt;&gt;D264),"Podaj dodatnią zamkniętą ilość",IF(NOT(ISNUMBER(INDEX('Trades'!$D$9:$D$208,MATCH(B264,'Trades'!$A$9:$A$208,0)))),"Podaj prawidłowy czas otwarcia",IF(C264&lt;INDEX('Trades'!$D$9:$D$208,MATCH(B264,'Trades'!$A$9:$A$208,0)),"Wyjście poprzedza otwarcie",IF(AND(E264&lt;&gt;"",OR(NOT(ISNUMBER(E264)),E264&lt;=0)),"Podaj dodatnią cenę lub pozostaw puste",IF(AND(F264&lt;&gt;"",NOT(ISNUMBER(F264))),"P&amp;L brutto musi być liczbą lub pozostać pusty",IF(AND(ISNUMBER(F264),OR(ABS(F264)&gt;1000000000,ROUND(F264,2)&lt;&gt;F264)),"Kwoty: do 2 miejsc po przecinku; wartość bezwzględna wpisu ≤ 1 000 000 000.",""))))))))))))))))</x:f>
      </x:c>
      <x:c r="I264" s="29" t="str">
        <x:f>IF(ISNUMBER(D264),ROUND(D264,8),"")</x:f>
      </x:c>
      <x:c r="J264" s="29" t="n">
        <x:f>IF(ISNUMBER(F264),1,0)</x:f>
        <x:v>0</x:v>
      </x:c>
      <x:c r="K264" s="29" t="n">
        <x:f>IF(COUNTA(A264:F264)=0,0,1)</x:f>
        <x:v>0</x:v>
      </x:c>
    </x:row>
    <x:row r="265" ht="36" customHeight="1">
      <x:c r="A265" s="34"/>
      <x:c r="B265" s="34"/>
      <x:c r="C265" s="35"/>
      <x:c r="D265" s="36"/>
      <x:c r="E265" s="36"/>
      <x:c r="F265" s="37"/>
      <x:c r="G265" s="38" t="n">
        <x:f>IF(K265=0,0,IF(H265="",1,-1))</x:f>
        <x:v>0</x:v>
      </x:c>
      <x:c r="H265" s="33" t="str">
        <x:f>IF(K265=0,"",IF(A265="","Podaj ID wyjścia",IF(IF(IFERROR(OR(CODE(UPPER(LEFT(A265,1)))&lt;65,CODE(UPPER(LEFT(A265,1)))&gt;90),TRUE),TRUE,OR(NOT(ISTEXT(A265)),LEN(A265)&gt;64,LEN(A265)&lt;&gt;LEN(SUBSTITUTE(A265,"*","")),LEN(A265)&lt;&gt;LEN(SUBSTITUTE(A265,"?","")),LEN(A265)&lt;&gt;LEN(SUBSTITUTE(A265,"~","")),LEN(A265)&lt;&gt;LEN(SUBSTITUTE(A265,"=","")),LEN(A265)&lt;&gt;LEN(SUBSTITUTE(A265,"&lt;","")),LEN(A265)&lt;&gt;LEN(SUBSTITUTE(A265,"&gt;","")))),"ID: tekst zaczynający się od A–Z, do 64 znaków; bez *, ?, ~, =, &lt; i &gt;. Przykład: T-001.",IF(COUNTIFS('Exits'!$A$9:$A$608,A265)&lt;&gt;1,"ID wyjścia się powtarza",IF(B265="","Podaj ID nadrzędnej transakcji",IF(IF(IFERROR(OR(CODE(UPPER(LEFT(B265,1)))&lt;65,CODE(UPPER(LEFT(B265,1)))&gt;90),TRUE),TRUE,OR(NOT(ISTEXT(B265)),LEN(B265)&gt;64,LEN(B265)&lt;&gt;LEN(SUBSTITUTE(B265,"*","")),LEN(B265)&lt;&gt;LEN(SUBSTITUTE(B265,"?","")),LEN(B265)&lt;&gt;LEN(SUBSTITUTE(B265,"~","")),LEN(B265)&lt;&gt;LEN(SUBSTITUTE(B265,"=","")),LEN(B265)&lt;&gt;LEN(SUBSTITUTE(B265,"&lt;","")),LEN(B265)&lt;&gt;LEN(SUBSTITUTE(B265,"&gt;","")))),"ID: tekst zaczynający się od A–Z, do 64 znaków; bez *, ?, ~, =, &lt; i &gt;. Przykład: T-001.",IF(COUNTIFS('Trades'!$A$9:$A$208,B265)&lt;&gt;1,"ID musi pasować do jednego wiersza Trades",IF(NOT(ISNUMBER(C265)),"Podaj prawidłowy czas zamknięcia",IF(OR(C265&lt;1,C265&gt;2958465),"Podaj prawidłowy czas zamknięcia",IF(NOT(ISNUMBER(D265)),"Podaj dodatnią zamkniętą ilość",IF(OR(D265&lt;=0,D265&gt;1000000,ROUND(D265,8)&lt;&gt;D265),"Podaj dodatnią zamkniętą ilość",IF(NOT(ISNUMBER(INDEX('Trades'!$D$9:$D$208,MATCH(B265,'Trades'!$A$9:$A$208,0)))),"Podaj prawidłowy czas otwarcia",IF(C265&lt;INDEX('Trades'!$D$9:$D$208,MATCH(B265,'Trades'!$A$9:$A$208,0)),"Wyjście poprzedza otwarcie",IF(AND(E265&lt;&gt;"",OR(NOT(ISNUMBER(E265)),E265&lt;=0)),"Podaj dodatnią cenę lub pozostaw puste",IF(AND(F265&lt;&gt;"",NOT(ISNUMBER(F265))),"P&amp;L brutto musi być liczbą lub pozostać pusty",IF(AND(ISNUMBER(F265),OR(ABS(F265)&gt;1000000000,ROUND(F265,2)&lt;&gt;F265)),"Kwoty: do 2 miejsc po przecinku; wartość bezwzględna wpisu ≤ 1 000 000 000.",""))))))))))))))))</x:f>
      </x:c>
      <x:c r="I265" s="29" t="str">
        <x:f>IF(ISNUMBER(D265),ROUND(D265,8),"")</x:f>
      </x:c>
      <x:c r="J265" s="29" t="n">
        <x:f>IF(ISNUMBER(F265),1,0)</x:f>
        <x:v>0</x:v>
      </x:c>
      <x:c r="K265" s="29" t="n">
        <x:f>IF(COUNTA(A265:F265)=0,0,1)</x:f>
        <x:v>0</x:v>
      </x:c>
    </x:row>
    <x:row r="266" ht="36" customHeight="1">
      <x:c r="A266" s="34"/>
      <x:c r="B266" s="34"/>
      <x:c r="C266" s="35"/>
      <x:c r="D266" s="36"/>
      <x:c r="E266" s="36"/>
      <x:c r="F266" s="37"/>
      <x:c r="G266" s="38" t="n">
        <x:f>IF(K266=0,0,IF(H266="",1,-1))</x:f>
        <x:v>0</x:v>
      </x:c>
      <x:c r="H266" s="33" t="str">
        <x:f>IF(K266=0,"",IF(A266="","Podaj ID wyjścia",IF(IF(IFERROR(OR(CODE(UPPER(LEFT(A266,1)))&lt;65,CODE(UPPER(LEFT(A266,1)))&gt;90),TRUE),TRUE,OR(NOT(ISTEXT(A266)),LEN(A266)&gt;64,LEN(A266)&lt;&gt;LEN(SUBSTITUTE(A266,"*","")),LEN(A266)&lt;&gt;LEN(SUBSTITUTE(A266,"?","")),LEN(A266)&lt;&gt;LEN(SUBSTITUTE(A266,"~","")),LEN(A266)&lt;&gt;LEN(SUBSTITUTE(A266,"=","")),LEN(A266)&lt;&gt;LEN(SUBSTITUTE(A266,"&lt;","")),LEN(A266)&lt;&gt;LEN(SUBSTITUTE(A266,"&gt;","")))),"ID: tekst zaczynający się od A–Z, do 64 znaków; bez *, ?, ~, =, &lt; i &gt;. Przykład: T-001.",IF(COUNTIFS('Exits'!$A$9:$A$608,A266)&lt;&gt;1,"ID wyjścia się powtarza",IF(B266="","Podaj ID nadrzędnej transakcji",IF(IF(IFERROR(OR(CODE(UPPER(LEFT(B266,1)))&lt;65,CODE(UPPER(LEFT(B266,1)))&gt;90),TRUE),TRUE,OR(NOT(ISTEXT(B266)),LEN(B266)&gt;64,LEN(B266)&lt;&gt;LEN(SUBSTITUTE(B266,"*","")),LEN(B266)&lt;&gt;LEN(SUBSTITUTE(B266,"?","")),LEN(B266)&lt;&gt;LEN(SUBSTITUTE(B266,"~","")),LEN(B266)&lt;&gt;LEN(SUBSTITUTE(B266,"=","")),LEN(B266)&lt;&gt;LEN(SUBSTITUTE(B266,"&lt;","")),LEN(B266)&lt;&gt;LEN(SUBSTITUTE(B266,"&gt;","")))),"ID: tekst zaczynający się od A–Z, do 64 znaków; bez *, ?, ~, =, &lt; i &gt;. Przykład: T-001.",IF(COUNTIFS('Trades'!$A$9:$A$208,B266)&lt;&gt;1,"ID musi pasować do jednego wiersza Trades",IF(NOT(ISNUMBER(C266)),"Podaj prawidłowy czas zamknięcia",IF(OR(C266&lt;1,C266&gt;2958465),"Podaj prawidłowy czas zamknięcia",IF(NOT(ISNUMBER(D266)),"Podaj dodatnią zamkniętą ilość",IF(OR(D266&lt;=0,D266&gt;1000000,ROUND(D266,8)&lt;&gt;D266),"Podaj dodatnią zamkniętą ilość",IF(NOT(ISNUMBER(INDEX('Trades'!$D$9:$D$208,MATCH(B266,'Trades'!$A$9:$A$208,0)))),"Podaj prawidłowy czas otwarcia",IF(C266&lt;INDEX('Trades'!$D$9:$D$208,MATCH(B266,'Trades'!$A$9:$A$208,0)),"Wyjście poprzedza otwarcie",IF(AND(E266&lt;&gt;"",OR(NOT(ISNUMBER(E266)),E266&lt;=0)),"Podaj dodatnią cenę lub pozostaw puste",IF(AND(F266&lt;&gt;"",NOT(ISNUMBER(F266))),"P&amp;L brutto musi być liczbą lub pozostać pusty",IF(AND(ISNUMBER(F266),OR(ABS(F266)&gt;1000000000,ROUND(F266,2)&lt;&gt;F266)),"Kwoty: do 2 miejsc po przecinku; wartość bezwzględna wpisu ≤ 1 000 000 000.",""))))))))))))))))</x:f>
      </x:c>
      <x:c r="I266" s="29" t="str">
        <x:f>IF(ISNUMBER(D266),ROUND(D266,8),"")</x:f>
      </x:c>
      <x:c r="J266" s="29" t="n">
        <x:f>IF(ISNUMBER(F266),1,0)</x:f>
        <x:v>0</x:v>
      </x:c>
      <x:c r="K266" s="29" t="n">
        <x:f>IF(COUNTA(A266:F266)=0,0,1)</x:f>
        <x:v>0</x:v>
      </x:c>
    </x:row>
    <x:row r="267" ht="36" customHeight="1">
      <x:c r="A267" s="34"/>
      <x:c r="B267" s="34"/>
      <x:c r="C267" s="35"/>
      <x:c r="D267" s="36"/>
      <x:c r="E267" s="36"/>
      <x:c r="F267" s="37"/>
      <x:c r="G267" s="38" t="n">
        <x:f>IF(K267=0,0,IF(H267="",1,-1))</x:f>
        <x:v>0</x:v>
      </x:c>
      <x:c r="H267" s="33" t="str">
        <x:f>IF(K267=0,"",IF(A267="","Podaj ID wyjścia",IF(IF(IFERROR(OR(CODE(UPPER(LEFT(A267,1)))&lt;65,CODE(UPPER(LEFT(A267,1)))&gt;90),TRUE),TRUE,OR(NOT(ISTEXT(A267)),LEN(A267)&gt;64,LEN(A267)&lt;&gt;LEN(SUBSTITUTE(A267,"*","")),LEN(A267)&lt;&gt;LEN(SUBSTITUTE(A267,"?","")),LEN(A267)&lt;&gt;LEN(SUBSTITUTE(A267,"~","")),LEN(A267)&lt;&gt;LEN(SUBSTITUTE(A267,"=","")),LEN(A267)&lt;&gt;LEN(SUBSTITUTE(A267,"&lt;","")),LEN(A267)&lt;&gt;LEN(SUBSTITUTE(A267,"&gt;","")))),"ID: tekst zaczynający się od A–Z, do 64 znaków; bez *, ?, ~, =, &lt; i &gt;. Przykład: T-001.",IF(COUNTIFS('Exits'!$A$9:$A$608,A267)&lt;&gt;1,"ID wyjścia się powtarza",IF(B267="","Podaj ID nadrzędnej transakcji",IF(IF(IFERROR(OR(CODE(UPPER(LEFT(B267,1)))&lt;65,CODE(UPPER(LEFT(B267,1)))&gt;90),TRUE),TRUE,OR(NOT(ISTEXT(B267)),LEN(B267)&gt;64,LEN(B267)&lt;&gt;LEN(SUBSTITUTE(B267,"*","")),LEN(B267)&lt;&gt;LEN(SUBSTITUTE(B267,"?","")),LEN(B267)&lt;&gt;LEN(SUBSTITUTE(B267,"~","")),LEN(B267)&lt;&gt;LEN(SUBSTITUTE(B267,"=","")),LEN(B267)&lt;&gt;LEN(SUBSTITUTE(B267,"&lt;","")),LEN(B267)&lt;&gt;LEN(SUBSTITUTE(B267,"&gt;","")))),"ID: tekst zaczynający się od A–Z, do 64 znaków; bez *, ?, ~, =, &lt; i &gt;. Przykład: T-001.",IF(COUNTIFS('Trades'!$A$9:$A$208,B267)&lt;&gt;1,"ID musi pasować do jednego wiersza Trades",IF(NOT(ISNUMBER(C267)),"Podaj prawidłowy czas zamknięcia",IF(OR(C267&lt;1,C267&gt;2958465),"Podaj prawidłowy czas zamknięcia",IF(NOT(ISNUMBER(D267)),"Podaj dodatnią zamkniętą ilość",IF(OR(D267&lt;=0,D267&gt;1000000,ROUND(D267,8)&lt;&gt;D267),"Podaj dodatnią zamkniętą ilość",IF(NOT(ISNUMBER(INDEX('Trades'!$D$9:$D$208,MATCH(B267,'Trades'!$A$9:$A$208,0)))),"Podaj prawidłowy czas otwarcia",IF(C267&lt;INDEX('Trades'!$D$9:$D$208,MATCH(B267,'Trades'!$A$9:$A$208,0)),"Wyjście poprzedza otwarcie",IF(AND(E267&lt;&gt;"",OR(NOT(ISNUMBER(E267)),E267&lt;=0)),"Podaj dodatnią cenę lub pozostaw puste",IF(AND(F267&lt;&gt;"",NOT(ISNUMBER(F267))),"P&amp;L brutto musi być liczbą lub pozostać pusty",IF(AND(ISNUMBER(F267),OR(ABS(F267)&gt;1000000000,ROUND(F267,2)&lt;&gt;F267)),"Kwoty: do 2 miejsc po przecinku; wartość bezwzględna wpisu ≤ 1 000 000 000.",""))))))))))))))))</x:f>
      </x:c>
      <x:c r="I267" s="29" t="str">
        <x:f>IF(ISNUMBER(D267),ROUND(D267,8),"")</x:f>
      </x:c>
      <x:c r="J267" s="29" t="n">
        <x:f>IF(ISNUMBER(F267),1,0)</x:f>
        <x:v>0</x:v>
      </x:c>
      <x:c r="K267" s="29" t="n">
        <x:f>IF(COUNTA(A267:F267)=0,0,1)</x:f>
        <x:v>0</x:v>
      </x:c>
    </x:row>
    <x:row r="268" ht="36" customHeight="1">
      <x:c r="A268" s="34"/>
      <x:c r="B268" s="34"/>
      <x:c r="C268" s="35"/>
      <x:c r="D268" s="36"/>
      <x:c r="E268" s="36"/>
      <x:c r="F268" s="37"/>
      <x:c r="G268" s="38" t="n">
        <x:f>IF(K268=0,0,IF(H268="",1,-1))</x:f>
        <x:v>0</x:v>
      </x:c>
      <x:c r="H268" s="33" t="str">
        <x:f>IF(K268=0,"",IF(A268="","Podaj ID wyjścia",IF(IF(IFERROR(OR(CODE(UPPER(LEFT(A268,1)))&lt;65,CODE(UPPER(LEFT(A268,1)))&gt;90),TRUE),TRUE,OR(NOT(ISTEXT(A268)),LEN(A268)&gt;64,LEN(A268)&lt;&gt;LEN(SUBSTITUTE(A268,"*","")),LEN(A268)&lt;&gt;LEN(SUBSTITUTE(A268,"?","")),LEN(A268)&lt;&gt;LEN(SUBSTITUTE(A268,"~","")),LEN(A268)&lt;&gt;LEN(SUBSTITUTE(A268,"=","")),LEN(A268)&lt;&gt;LEN(SUBSTITUTE(A268,"&lt;","")),LEN(A268)&lt;&gt;LEN(SUBSTITUTE(A268,"&gt;","")))),"ID: tekst zaczynający się od A–Z, do 64 znaków; bez *, ?, ~, =, &lt; i &gt;. Przykład: T-001.",IF(COUNTIFS('Exits'!$A$9:$A$608,A268)&lt;&gt;1,"ID wyjścia się powtarza",IF(B268="","Podaj ID nadrzędnej transakcji",IF(IF(IFERROR(OR(CODE(UPPER(LEFT(B268,1)))&lt;65,CODE(UPPER(LEFT(B268,1)))&gt;90),TRUE),TRUE,OR(NOT(ISTEXT(B268)),LEN(B268)&gt;64,LEN(B268)&lt;&gt;LEN(SUBSTITUTE(B268,"*","")),LEN(B268)&lt;&gt;LEN(SUBSTITUTE(B268,"?","")),LEN(B268)&lt;&gt;LEN(SUBSTITUTE(B268,"~","")),LEN(B268)&lt;&gt;LEN(SUBSTITUTE(B268,"=","")),LEN(B268)&lt;&gt;LEN(SUBSTITUTE(B268,"&lt;","")),LEN(B268)&lt;&gt;LEN(SUBSTITUTE(B268,"&gt;","")))),"ID: tekst zaczynający się od A–Z, do 64 znaków; bez *, ?, ~, =, &lt; i &gt;. Przykład: T-001.",IF(COUNTIFS('Trades'!$A$9:$A$208,B268)&lt;&gt;1,"ID musi pasować do jednego wiersza Trades",IF(NOT(ISNUMBER(C268)),"Podaj prawidłowy czas zamknięcia",IF(OR(C268&lt;1,C268&gt;2958465),"Podaj prawidłowy czas zamknięcia",IF(NOT(ISNUMBER(D268)),"Podaj dodatnią zamkniętą ilość",IF(OR(D268&lt;=0,D268&gt;1000000,ROUND(D268,8)&lt;&gt;D268),"Podaj dodatnią zamkniętą ilość",IF(NOT(ISNUMBER(INDEX('Trades'!$D$9:$D$208,MATCH(B268,'Trades'!$A$9:$A$208,0)))),"Podaj prawidłowy czas otwarcia",IF(C268&lt;INDEX('Trades'!$D$9:$D$208,MATCH(B268,'Trades'!$A$9:$A$208,0)),"Wyjście poprzedza otwarcie",IF(AND(E268&lt;&gt;"",OR(NOT(ISNUMBER(E268)),E268&lt;=0)),"Podaj dodatnią cenę lub pozostaw puste",IF(AND(F268&lt;&gt;"",NOT(ISNUMBER(F268))),"P&amp;L brutto musi być liczbą lub pozostać pusty",IF(AND(ISNUMBER(F268),OR(ABS(F268)&gt;1000000000,ROUND(F268,2)&lt;&gt;F268)),"Kwoty: do 2 miejsc po przecinku; wartość bezwzględna wpisu ≤ 1 000 000 000.",""))))))))))))))))</x:f>
      </x:c>
      <x:c r="I268" s="29" t="str">
        <x:f>IF(ISNUMBER(D268),ROUND(D268,8),"")</x:f>
      </x:c>
      <x:c r="J268" s="29" t="n">
        <x:f>IF(ISNUMBER(F268),1,0)</x:f>
        <x:v>0</x:v>
      </x:c>
      <x:c r="K268" s="29" t="n">
        <x:f>IF(COUNTA(A268:F268)=0,0,1)</x:f>
        <x:v>0</x:v>
      </x:c>
    </x:row>
    <x:row r="269" ht="36" customHeight="1">
      <x:c r="A269" s="34"/>
      <x:c r="B269" s="34"/>
      <x:c r="C269" s="35"/>
      <x:c r="D269" s="36"/>
      <x:c r="E269" s="36"/>
      <x:c r="F269" s="37"/>
      <x:c r="G269" s="38" t="n">
        <x:f>IF(K269=0,0,IF(H269="",1,-1))</x:f>
        <x:v>0</x:v>
      </x:c>
      <x:c r="H269" s="33" t="str">
        <x:f>IF(K269=0,"",IF(A269="","Podaj ID wyjścia",IF(IF(IFERROR(OR(CODE(UPPER(LEFT(A269,1)))&lt;65,CODE(UPPER(LEFT(A269,1)))&gt;90),TRUE),TRUE,OR(NOT(ISTEXT(A269)),LEN(A269)&gt;64,LEN(A269)&lt;&gt;LEN(SUBSTITUTE(A269,"*","")),LEN(A269)&lt;&gt;LEN(SUBSTITUTE(A269,"?","")),LEN(A269)&lt;&gt;LEN(SUBSTITUTE(A269,"~","")),LEN(A269)&lt;&gt;LEN(SUBSTITUTE(A269,"=","")),LEN(A269)&lt;&gt;LEN(SUBSTITUTE(A269,"&lt;","")),LEN(A269)&lt;&gt;LEN(SUBSTITUTE(A269,"&gt;","")))),"ID: tekst zaczynający się od A–Z, do 64 znaków; bez *, ?, ~, =, &lt; i &gt;. Przykład: T-001.",IF(COUNTIFS('Exits'!$A$9:$A$608,A269)&lt;&gt;1,"ID wyjścia się powtarza",IF(B269="","Podaj ID nadrzędnej transakcji",IF(IF(IFERROR(OR(CODE(UPPER(LEFT(B269,1)))&lt;65,CODE(UPPER(LEFT(B269,1)))&gt;90),TRUE),TRUE,OR(NOT(ISTEXT(B269)),LEN(B269)&gt;64,LEN(B269)&lt;&gt;LEN(SUBSTITUTE(B269,"*","")),LEN(B269)&lt;&gt;LEN(SUBSTITUTE(B269,"?","")),LEN(B269)&lt;&gt;LEN(SUBSTITUTE(B269,"~","")),LEN(B269)&lt;&gt;LEN(SUBSTITUTE(B269,"=","")),LEN(B269)&lt;&gt;LEN(SUBSTITUTE(B269,"&lt;","")),LEN(B269)&lt;&gt;LEN(SUBSTITUTE(B269,"&gt;","")))),"ID: tekst zaczynający się od A–Z, do 64 znaków; bez *, ?, ~, =, &lt; i &gt;. Przykład: T-001.",IF(COUNTIFS('Trades'!$A$9:$A$208,B269)&lt;&gt;1,"ID musi pasować do jednego wiersza Trades",IF(NOT(ISNUMBER(C269)),"Podaj prawidłowy czas zamknięcia",IF(OR(C269&lt;1,C269&gt;2958465),"Podaj prawidłowy czas zamknięcia",IF(NOT(ISNUMBER(D269)),"Podaj dodatnią zamkniętą ilość",IF(OR(D269&lt;=0,D269&gt;1000000,ROUND(D269,8)&lt;&gt;D269),"Podaj dodatnią zamkniętą ilość",IF(NOT(ISNUMBER(INDEX('Trades'!$D$9:$D$208,MATCH(B269,'Trades'!$A$9:$A$208,0)))),"Podaj prawidłowy czas otwarcia",IF(C269&lt;INDEX('Trades'!$D$9:$D$208,MATCH(B269,'Trades'!$A$9:$A$208,0)),"Wyjście poprzedza otwarcie",IF(AND(E269&lt;&gt;"",OR(NOT(ISNUMBER(E269)),E269&lt;=0)),"Podaj dodatnią cenę lub pozostaw puste",IF(AND(F269&lt;&gt;"",NOT(ISNUMBER(F269))),"P&amp;L brutto musi być liczbą lub pozostać pusty",IF(AND(ISNUMBER(F269),OR(ABS(F269)&gt;1000000000,ROUND(F269,2)&lt;&gt;F269)),"Kwoty: do 2 miejsc po przecinku; wartość bezwzględna wpisu ≤ 1 000 000 000.",""))))))))))))))))</x:f>
      </x:c>
      <x:c r="I269" s="29" t="str">
        <x:f>IF(ISNUMBER(D269),ROUND(D269,8),"")</x:f>
      </x:c>
      <x:c r="J269" s="29" t="n">
        <x:f>IF(ISNUMBER(F269),1,0)</x:f>
        <x:v>0</x:v>
      </x:c>
      <x:c r="K269" s="29" t="n">
        <x:f>IF(COUNTA(A269:F269)=0,0,1)</x:f>
        <x:v>0</x:v>
      </x:c>
    </x:row>
    <x:row r="270" ht="36" customHeight="1">
      <x:c r="A270" s="34"/>
      <x:c r="B270" s="34"/>
      <x:c r="C270" s="35"/>
      <x:c r="D270" s="36"/>
      <x:c r="E270" s="36"/>
      <x:c r="F270" s="37"/>
      <x:c r="G270" s="38" t="n">
        <x:f>IF(K270=0,0,IF(H270="",1,-1))</x:f>
        <x:v>0</x:v>
      </x:c>
      <x:c r="H270" s="33" t="str">
        <x:f>IF(K270=0,"",IF(A270="","Podaj ID wyjścia",IF(IF(IFERROR(OR(CODE(UPPER(LEFT(A270,1)))&lt;65,CODE(UPPER(LEFT(A270,1)))&gt;90),TRUE),TRUE,OR(NOT(ISTEXT(A270)),LEN(A270)&gt;64,LEN(A270)&lt;&gt;LEN(SUBSTITUTE(A270,"*","")),LEN(A270)&lt;&gt;LEN(SUBSTITUTE(A270,"?","")),LEN(A270)&lt;&gt;LEN(SUBSTITUTE(A270,"~","")),LEN(A270)&lt;&gt;LEN(SUBSTITUTE(A270,"=","")),LEN(A270)&lt;&gt;LEN(SUBSTITUTE(A270,"&lt;","")),LEN(A270)&lt;&gt;LEN(SUBSTITUTE(A270,"&gt;","")))),"ID: tekst zaczynający się od A–Z, do 64 znaków; bez *, ?, ~, =, &lt; i &gt;. Przykład: T-001.",IF(COUNTIFS('Exits'!$A$9:$A$608,A270)&lt;&gt;1,"ID wyjścia się powtarza",IF(B270="","Podaj ID nadrzędnej transakcji",IF(IF(IFERROR(OR(CODE(UPPER(LEFT(B270,1)))&lt;65,CODE(UPPER(LEFT(B270,1)))&gt;90),TRUE),TRUE,OR(NOT(ISTEXT(B270)),LEN(B270)&gt;64,LEN(B270)&lt;&gt;LEN(SUBSTITUTE(B270,"*","")),LEN(B270)&lt;&gt;LEN(SUBSTITUTE(B270,"?","")),LEN(B270)&lt;&gt;LEN(SUBSTITUTE(B270,"~","")),LEN(B270)&lt;&gt;LEN(SUBSTITUTE(B270,"=","")),LEN(B270)&lt;&gt;LEN(SUBSTITUTE(B270,"&lt;","")),LEN(B270)&lt;&gt;LEN(SUBSTITUTE(B270,"&gt;","")))),"ID: tekst zaczynający się od A–Z, do 64 znaków; bez *, ?, ~, =, &lt; i &gt;. Przykład: T-001.",IF(COUNTIFS('Trades'!$A$9:$A$208,B270)&lt;&gt;1,"ID musi pasować do jednego wiersza Trades",IF(NOT(ISNUMBER(C270)),"Podaj prawidłowy czas zamknięcia",IF(OR(C270&lt;1,C270&gt;2958465),"Podaj prawidłowy czas zamknięcia",IF(NOT(ISNUMBER(D270)),"Podaj dodatnią zamkniętą ilość",IF(OR(D270&lt;=0,D270&gt;1000000,ROUND(D270,8)&lt;&gt;D270),"Podaj dodatnią zamkniętą ilość",IF(NOT(ISNUMBER(INDEX('Trades'!$D$9:$D$208,MATCH(B270,'Trades'!$A$9:$A$208,0)))),"Podaj prawidłowy czas otwarcia",IF(C270&lt;INDEX('Trades'!$D$9:$D$208,MATCH(B270,'Trades'!$A$9:$A$208,0)),"Wyjście poprzedza otwarcie",IF(AND(E270&lt;&gt;"",OR(NOT(ISNUMBER(E270)),E270&lt;=0)),"Podaj dodatnią cenę lub pozostaw puste",IF(AND(F270&lt;&gt;"",NOT(ISNUMBER(F270))),"P&amp;L brutto musi być liczbą lub pozostać pusty",IF(AND(ISNUMBER(F270),OR(ABS(F270)&gt;1000000000,ROUND(F270,2)&lt;&gt;F270)),"Kwoty: do 2 miejsc po przecinku; wartość bezwzględna wpisu ≤ 1 000 000 000.",""))))))))))))))))</x:f>
      </x:c>
      <x:c r="I270" s="29" t="str">
        <x:f>IF(ISNUMBER(D270),ROUND(D270,8),"")</x:f>
      </x:c>
      <x:c r="J270" s="29" t="n">
        <x:f>IF(ISNUMBER(F270),1,0)</x:f>
        <x:v>0</x:v>
      </x:c>
      <x:c r="K270" s="29" t="n">
        <x:f>IF(COUNTA(A270:F270)=0,0,1)</x:f>
        <x:v>0</x:v>
      </x:c>
    </x:row>
    <x:row r="271" ht="36" customHeight="1">
      <x:c r="A271" s="34"/>
      <x:c r="B271" s="34"/>
      <x:c r="C271" s="35"/>
      <x:c r="D271" s="36"/>
      <x:c r="E271" s="36"/>
      <x:c r="F271" s="37"/>
      <x:c r="G271" s="38" t="n">
        <x:f>IF(K271=0,0,IF(H271="",1,-1))</x:f>
        <x:v>0</x:v>
      </x:c>
      <x:c r="H271" s="33" t="str">
        <x:f>IF(K271=0,"",IF(A271="","Podaj ID wyjścia",IF(IF(IFERROR(OR(CODE(UPPER(LEFT(A271,1)))&lt;65,CODE(UPPER(LEFT(A271,1)))&gt;90),TRUE),TRUE,OR(NOT(ISTEXT(A271)),LEN(A271)&gt;64,LEN(A271)&lt;&gt;LEN(SUBSTITUTE(A271,"*","")),LEN(A271)&lt;&gt;LEN(SUBSTITUTE(A271,"?","")),LEN(A271)&lt;&gt;LEN(SUBSTITUTE(A271,"~","")),LEN(A271)&lt;&gt;LEN(SUBSTITUTE(A271,"=","")),LEN(A271)&lt;&gt;LEN(SUBSTITUTE(A271,"&lt;","")),LEN(A271)&lt;&gt;LEN(SUBSTITUTE(A271,"&gt;","")))),"ID: tekst zaczynający się od A–Z, do 64 znaków; bez *, ?, ~, =, &lt; i &gt;. Przykład: T-001.",IF(COUNTIFS('Exits'!$A$9:$A$608,A271)&lt;&gt;1,"ID wyjścia się powtarza",IF(B271="","Podaj ID nadrzędnej transakcji",IF(IF(IFERROR(OR(CODE(UPPER(LEFT(B271,1)))&lt;65,CODE(UPPER(LEFT(B271,1)))&gt;90),TRUE),TRUE,OR(NOT(ISTEXT(B271)),LEN(B271)&gt;64,LEN(B271)&lt;&gt;LEN(SUBSTITUTE(B271,"*","")),LEN(B271)&lt;&gt;LEN(SUBSTITUTE(B271,"?","")),LEN(B271)&lt;&gt;LEN(SUBSTITUTE(B271,"~","")),LEN(B271)&lt;&gt;LEN(SUBSTITUTE(B271,"=","")),LEN(B271)&lt;&gt;LEN(SUBSTITUTE(B271,"&lt;","")),LEN(B271)&lt;&gt;LEN(SUBSTITUTE(B271,"&gt;","")))),"ID: tekst zaczynający się od A–Z, do 64 znaków; bez *, ?, ~, =, &lt; i &gt;. Przykład: T-001.",IF(COUNTIFS('Trades'!$A$9:$A$208,B271)&lt;&gt;1,"ID musi pasować do jednego wiersza Trades",IF(NOT(ISNUMBER(C271)),"Podaj prawidłowy czas zamknięcia",IF(OR(C271&lt;1,C271&gt;2958465),"Podaj prawidłowy czas zamknięcia",IF(NOT(ISNUMBER(D271)),"Podaj dodatnią zamkniętą ilość",IF(OR(D271&lt;=0,D271&gt;1000000,ROUND(D271,8)&lt;&gt;D271),"Podaj dodatnią zamkniętą ilość",IF(NOT(ISNUMBER(INDEX('Trades'!$D$9:$D$208,MATCH(B271,'Trades'!$A$9:$A$208,0)))),"Podaj prawidłowy czas otwarcia",IF(C271&lt;INDEX('Trades'!$D$9:$D$208,MATCH(B271,'Trades'!$A$9:$A$208,0)),"Wyjście poprzedza otwarcie",IF(AND(E271&lt;&gt;"",OR(NOT(ISNUMBER(E271)),E271&lt;=0)),"Podaj dodatnią cenę lub pozostaw puste",IF(AND(F271&lt;&gt;"",NOT(ISNUMBER(F271))),"P&amp;L brutto musi być liczbą lub pozostać pusty",IF(AND(ISNUMBER(F271),OR(ABS(F271)&gt;1000000000,ROUND(F271,2)&lt;&gt;F271)),"Kwoty: do 2 miejsc po przecinku; wartość bezwzględna wpisu ≤ 1 000 000 000.",""))))))))))))))))</x:f>
      </x:c>
      <x:c r="I271" s="29" t="str">
        <x:f>IF(ISNUMBER(D271),ROUND(D271,8),"")</x:f>
      </x:c>
      <x:c r="J271" s="29" t="n">
        <x:f>IF(ISNUMBER(F271),1,0)</x:f>
        <x:v>0</x:v>
      </x:c>
      <x:c r="K271" s="29" t="n">
        <x:f>IF(COUNTA(A271:F271)=0,0,1)</x:f>
        <x:v>0</x:v>
      </x:c>
    </x:row>
    <x:row r="272" ht="36" customHeight="1">
      <x:c r="A272" s="34"/>
      <x:c r="B272" s="34"/>
      <x:c r="C272" s="35"/>
      <x:c r="D272" s="36"/>
      <x:c r="E272" s="36"/>
      <x:c r="F272" s="37"/>
      <x:c r="G272" s="38" t="n">
        <x:f>IF(K272=0,0,IF(H272="",1,-1))</x:f>
        <x:v>0</x:v>
      </x:c>
      <x:c r="H272" s="33" t="str">
        <x:f>IF(K272=0,"",IF(A272="","Podaj ID wyjścia",IF(IF(IFERROR(OR(CODE(UPPER(LEFT(A272,1)))&lt;65,CODE(UPPER(LEFT(A272,1)))&gt;90),TRUE),TRUE,OR(NOT(ISTEXT(A272)),LEN(A272)&gt;64,LEN(A272)&lt;&gt;LEN(SUBSTITUTE(A272,"*","")),LEN(A272)&lt;&gt;LEN(SUBSTITUTE(A272,"?","")),LEN(A272)&lt;&gt;LEN(SUBSTITUTE(A272,"~","")),LEN(A272)&lt;&gt;LEN(SUBSTITUTE(A272,"=","")),LEN(A272)&lt;&gt;LEN(SUBSTITUTE(A272,"&lt;","")),LEN(A272)&lt;&gt;LEN(SUBSTITUTE(A272,"&gt;","")))),"ID: tekst zaczynający się od A–Z, do 64 znaków; bez *, ?, ~, =, &lt; i &gt;. Przykład: T-001.",IF(COUNTIFS('Exits'!$A$9:$A$608,A272)&lt;&gt;1,"ID wyjścia się powtarza",IF(B272="","Podaj ID nadrzędnej transakcji",IF(IF(IFERROR(OR(CODE(UPPER(LEFT(B272,1)))&lt;65,CODE(UPPER(LEFT(B272,1)))&gt;90),TRUE),TRUE,OR(NOT(ISTEXT(B272)),LEN(B272)&gt;64,LEN(B272)&lt;&gt;LEN(SUBSTITUTE(B272,"*","")),LEN(B272)&lt;&gt;LEN(SUBSTITUTE(B272,"?","")),LEN(B272)&lt;&gt;LEN(SUBSTITUTE(B272,"~","")),LEN(B272)&lt;&gt;LEN(SUBSTITUTE(B272,"=","")),LEN(B272)&lt;&gt;LEN(SUBSTITUTE(B272,"&lt;","")),LEN(B272)&lt;&gt;LEN(SUBSTITUTE(B272,"&gt;","")))),"ID: tekst zaczynający się od A–Z, do 64 znaków; bez *, ?, ~, =, &lt; i &gt;. Przykład: T-001.",IF(COUNTIFS('Trades'!$A$9:$A$208,B272)&lt;&gt;1,"ID musi pasować do jednego wiersza Trades",IF(NOT(ISNUMBER(C272)),"Podaj prawidłowy czas zamknięcia",IF(OR(C272&lt;1,C272&gt;2958465),"Podaj prawidłowy czas zamknięcia",IF(NOT(ISNUMBER(D272)),"Podaj dodatnią zamkniętą ilość",IF(OR(D272&lt;=0,D272&gt;1000000,ROUND(D272,8)&lt;&gt;D272),"Podaj dodatnią zamkniętą ilość",IF(NOT(ISNUMBER(INDEX('Trades'!$D$9:$D$208,MATCH(B272,'Trades'!$A$9:$A$208,0)))),"Podaj prawidłowy czas otwarcia",IF(C272&lt;INDEX('Trades'!$D$9:$D$208,MATCH(B272,'Trades'!$A$9:$A$208,0)),"Wyjście poprzedza otwarcie",IF(AND(E272&lt;&gt;"",OR(NOT(ISNUMBER(E272)),E272&lt;=0)),"Podaj dodatnią cenę lub pozostaw puste",IF(AND(F272&lt;&gt;"",NOT(ISNUMBER(F272))),"P&amp;L brutto musi być liczbą lub pozostać pusty",IF(AND(ISNUMBER(F272),OR(ABS(F272)&gt;1000000000,ROUND(F272,2)&lt;&gt;F272)),"Kwoty: do 2 miejsc po przecinku; wartość bezwzględna wpisu ≤ 1 000 000 000.",""))))))))))))))))</x:f>
      </x:c>
      <x:c r="I272" s="29" t="str">
        <x:f>IF(ISNUMBER(D272),ROUND(D272,8),"")</x:f>
      </x:c>
      <x:c r="J272" s="29" t="n">
        <x:f>IF(ISNUMBER(F272),1,0)</x:f>
        <x:v>0</x:v>
      </x:c>
      <x:c r="K272" s="29" t="n">
        <x:f>IF(COUNTA(A272:F272)=0,0,1)</x:f>
        <x:v>0</x:v>
      </x:c>
    </x:row>
    <x:row r="273" ht="36" customHeight="1">
      <x:c r="A273" s="34"/>
      <x:c r="B273" s="34"/>
      <x:c r="C273" s="35"/>
      <x:c r="D273" s="36"/>
      <x:c r="E273" s="36"/>
      <x:c r="F273" s="37"/>
      <x:c r="G273" s="38" t="n">
        <x:f>IF(K273=0,0,IF(H273="",1,-1))</x:f>
        <x:v>0</x:v>
      </x:c>
      <x:c r="H273" s="33" t="str">
        <x:f>IF(K273=0,"",IF(A273="","Podaj ID wyjścia",IF(IF(IFERROR(OR(CODE(UPPER(LEFT(A273,1)))&lt;65,CODE(UPPER(LEFT(A273,1)))&gt;90),TRUE),TRUE,OR(NOT(ISTEXT(A273)),LEN(A273)&gt;64,LEN(A273)&lt;&gt;LEN(SUBSTITUTE(A273,"*","")),LEN(A273)&lt;&gt;LEN(SUBSTITUTE(A273,"?","")),LEN(A273)&lt;&gt;LEN(SUBSTITUTE(A273,"~","")),LEN(A273)&lt;&gt;LEN(SUBSTITUTE(A273,"=","")),LEN(A273)&lt;&gt;LEN(SUBSTITUTE(A273,"&lt;","")),LEN(A273)&lt;&gt;LEN(SUBSTITUTE(A273,"&gt;","")))),"ID: tekst zaczynający się od A–Z, do 64 znaków; bez *, ?, ~, =, &lt; i &gt;. Przykład: T-001.",IF(COUNTIFS('Exits'!$A$9:$A$608,A273)&lt;&gt;1,"ID wyjścia się powtarza",IF(B273="","Podaj ID nadrzędnej transakcji",IF(IF(IFERROR(OR(CODE(UPPER(LEFT(B273,1)))&lt;65,CODE(UPPER(LEFT(B273,1)))&gt;90),TRUE),TRUE,OR(NOT(ISTEXT(B273)),LEN(B273)&gt;64,LEN(B273)&lt;&gt;LEN(SUBSTITUTE(B273,"*","")),LEN(B273)&lt;&gt;LEN(SUBSTITUTE(B273,"?","")),LEN(B273)&lt;&gt;LEN(SUBSTITUTE(B273,"~","")),LEN(B273)&lt;&gt;LEN(SUBSTITUTE(B273,"=","")),LEN(B273)&lt;&gt;LEN(SUBSTITUTE(B273,"&lt;","")),LEN(B273)&lt;&gt;LEN(SUBSTITUTE(B273,"&gt;","")))),"ID: tekst zaczynający się od A–Z, do 64 znaków; bez *, ?, ~, =, &lt; i &gt;. Przykład: T-001.",IF(COUNTIFS('Trades'!$A$9:$A$208,B273)&lt;&gt;1,"ID musi pasować do jednego wiersza Trades",IF(NOT(ISNUMBER(C273)),"Podaj prawidłowy czas zamknięcia",IF(OR(C273&lt;1,C273&gt;2958465),"Podaj prawidłowy czas zamknięcia",IF(NOT(ISNUMBER(D273)),"Podaj dodatnią zamkniętą ilość",IF(OR(D273&lt;=0,D273&gt;1000000,ROUND(D273,8)&lt;&gt;D273),"Podaj dodatnią zamkniętą ilość",IF(NOT(ISNUMBER(INDEX('Trades'!$D$9:$D$208,MATCH(B273,'Trades'!$A$9:$A$208,0)))),"Podaj prawidłowy czas otwarcia",IF(C273&lt;INDEX('Trades'!$D$9:$D$208,MATCH(B273,'Trades'!$A$9:$A$208,0)),"Wyjście poprzedza otwarcie",IF(AND(E273&lt;&gt;"",OR(NOT(ISNUMBER(E273)),E273&lt;=0)),"Podaj dodatnią cenę lub pozostaw puste",IF(AND(F273&lt;&gt;"",NOT(ISNUMBER(F273))),"P&amp;L brutto musi być liczbą lub pozostać pusty",IF(AND(ISNUMBER(F273),OR(ABS(F273)&gt;1000000000,ROUND(F273,2)&lt;&gt;F273)),"Kwoty: do 2 miejsc po przecinku; wartość bezwzględna wpisu ≤ 1 000 000 000.",""))))))))))))))))</x:f>
      </x:c>
      <x:c r="I273" s="29" t="str">
        <x:f>IF(ISNUMBER(D273),ROUND(D273,8),"")</x:f>
      </x:c>
      <x:c r="J273" s="29" t="n">
        <x:f>IF(ISNUMBER(F273),1,0)</x:f>
        <x:v>0</x:v>
      </x:c>
      <x:c r="K273" s="29" t="n">
        <x:f>IF(COUNTA(A273:F273)=0,0,1)</x:f>
        <x:v>0</x:v>
      </x:c>
    </x:row>
    <x:row r="274" ht="36" customHeight="1">
      <x:c r="A274" s="34"/>
      <x:c r="B274" s="34"/>
      <x:c r="C274" s="35"/>
      <x:c r="D274" s="36"/>
      <x:c r="E274" s="36"/>
      <x:c r="F274" s="37"/>
      <x:c r="G274" s="38" t="n">
        <x:f>IF(K274=0,0,IF(H274="",1,-1))</x:f>
        <x:v>0</x:v>
      </x:c>
      <x:c r="H274" s="33" t="str">
        <x:f>IF(K274=0,"",IF(A274="","Podaj ID wyjścia",IF(IF(IFERROR(OR(CODE(UPPER(LEFT(A274,1)))&lt;65,CODE(UPPER(LEFT(A274,1)))&gt;90),TRUE),TRUE,OR(NOT(ISTEXT(A274)),LEN(A274)&gt;64,LEN(A274)&lt;&gt;LEN(SUBSTITUTE(A274,"*","")),LEN(A274)&lt;&gt;LEN(SUBSTITUTE(A274,"?","")),LEN(A274)&lt;&gt;LEN(SUBSTITUTE(A274,"~","")),LEN(A274)&lt;&gt;LEN(SUBSTITUTE(A274,"=","")),LEN(A274)&lt;&gt;LEN(SUBSTITUTE(A274,"&lt;","")),LEN(A274)&lt;&gt;LEN(SUBSTITUTE(A274,"&gt;","")))),"ID: tekst zaczynający się od A–Z, do 64 znaków; bez *, ?, ~, =, &lt; i &gt;. Przykład: T-001.",IF(COUNTIFS('Exits'!$A$9:$A$608,A274)&lt;&gt;1,"ID wyjścia się powtarza",IF(B274="","Podaj ID nadrzędnej transakcji",IF(IF(IFERROR(OR(CODE(UPPER(LEFT(B274,1)))&lt;65,CODE(UPPER(LEFT(B274,1)))&gt;90),TRUE),TRUE,OR(NOT(ISTEXT(B274)),LEN(B274)&gt;64,LEN(B274)&lt;&gt;LEN(SUBSTITUTE(B274,"*","")),LEN(B274)&lt;&gt;LEN(SUBSTITUTE(B274,"?","")),LEN(B274)&lt;&gt;LEN(SUBSTITUTE(B274,"~","")),LEN(B274)&lt;&gt;LEN(SUBSTITUTE(B274,"=","")),LEN(B274)&lt;&gt;LEN(SUBSTITUTE(B274,"&lt;","")),LEN(B274)&lt;&gt;LEN(SUBSTITUTE(B274,"&gt;","")))),"ID: tekst zaczynający się od A–Z, do 64 znaków; bez *, ?, ~, =, &lt; i &gt;. Przykład: T-001.",IF(COUNTIFS('Trades'!$A$9:$A$208,B274)&lt;&gt;1,"ID musi pasować do jednego wiersza Trades",IF(NOT(ISNUMBER(C274)),"Podaj prawidłowy czas zamknięcia",IF(OR(C274&lt;1,C274&gt;2958465),"Podaj prawidłowy czas zamknięcia",IF(NOT(ISNUMBER(D274)),"Podaj dodatnią zamkniętą ilość",IF(OR(D274&lt;=0,D274&gt;1000000,ROUND(D274,8)&lt;&gt;D274),"Podaj dodatnią zamkniętą ilość",IF(NOT(ISNUMBER(INDEX('Trades'!$D$9:$D$208,MATCH(B274,'Trades'!$A$9:$A$208,0)))),"Podaj prawidłowy czas otwarcia",IF(C274&lt;INDEX('Trades'!$D$9:$D$208,MATCH(B274,'Trades'!$A$9:$A$208,0)),"Wyjście poprzedza otwarcie",IF(AND(E274&lt;&gt;"",OR(NOT(ISNUMBER(E274)),E274&lt;=0)),"Podaj dodatnią cenę lub pozostaw puste",IF(AND(F274&lt;&gt;"",NOT(ISNUMBER(F274))),"P&amp;L brutto musi być liczbą lub pozostać pusty",IF(AND(ISNUMBER(F274),OR(ABS(F274)&gt;1000000000,ROUND(F274,2)&lt;&gt;F274)),"Kwoty: do 2 miejsc po przecinku; wartość bezwzględna wpisu ≤ 1 000 000 000.",""))))))))))))))))</x:f>
      </x:c>
      <x:c r="I274" s="29" t="str">
        <x:f>IF(ISNUMBER(D274),ROUND(D274,8),"")</x:f>
      </x:c>
      <x:c r="J274" s="29" t="n">
        <x:f>IF(ISNUMBER(F274),1,0)</x:f>
        <x:v>0</x:v>
      </x:c>
      <x:c r="K274" s="29" t="n">
        <x:f>IF(COUNTA(A274:F274)=0,0,1)</x:f>
        <x:v>0</x:v>
      </x:c>
    </x:row>
    <x:row r="275" ht="36" customHeight="1">
      <x:c r="A275" s="34"/>
      <x:c r="B275" s="34"/>
      <x:c r="C275" s="35"/>
      <x:c r="D275" s="36"/>
      <x:c r="E275" s="36"/>
      <x:c r="F275" s="37"/>
      <x:c r="G275" s="38" t="n">
        <x:f>IF(K275=0,0,IF(H275="",1,-1))</x:f>
        <x:v>0</x:v>
      </x:c>
      <x:c r="H275" s="33" t="str">
        <x:f>IF(K275=0,"",IF(A275="","Podaj ID wyjścia",IF(IF(IFERROR(OR(CODE(UPPER(LEFT(A275,1)))&lt;65,CODE(UPPER(LEFT(A275,1)))&gt;90),TRUE),TRUE,OR(NOT(ISTEXT(A275)),LEN(A275)&gt;64,LEN(A275)&lt;&gt;LEN(SUBSTITUTE(A275,"*","")),LEN(A275)&lt;&gt;LEN(SUBSTITUTE(A275,"?","")),LEN(A275)&lt;&gt;LEN(SUBSTITUTE(A275,"~","")),LEN(A275)&lt;&gt;LEN(SUBSTITUTE(A275,"=","")),LEN(A275)&lt;&gt;LEN(SUBSTITUTE(A275,"&lt;","")),LEN(A275)&lt;&gt;LEN(SUBSTITUTE(A275,"&gt;","")))),"ID: tekst zaczynający się od A–Z, do 64 znaków; bez *, ?, ~, =, &lt; i &gt;. Przykład: T-001.",IF(COUNTIFS('Exits'!$A$9:$A$608,A275)&lt;&gt;1,"ID wyjścia się powtarza",IF(B275="","Podaj ID nadrzędnej transakcji",IF(IF(IFERROR(OR(CODE(UPPER(LEFT(B275,1)))&lt;65,CODE(UPPER(LEFT(B275,1)))&gt;90),TRUE),TRUE,OR(NOT(ISTEXT(B275)),LEN(B275)&gt;64,LEN(B275)&lt;&gt;LEN(SUBSTITUTE(B275,"*","")),LEN(B275)&lt;&gt;LEN(SUBSTITUTE(B275,"?","")),LEN(B275)&lt;&gt;LEN(SUBSTITUTE(B275,"~","")),LEN(B275)&lt;&gt;LEN(SUBSTITUTE(B275,"=","")),LEN(B275)&lt;&gt;LEN(SUBSTITUTE(B275,"&lt;","")),LEN(B275)&lt;&gt;LEN(SUBSTITUTE(B275,"&gt;","")))),"ID: tekst zaczynający się od A–Z, do 64 znaków; bez *, ?, ~, =, &lt; i &gt;. Przykład: T-001.",IF(COUNTIFS('Trades'!$A$9:$A$208,B275)&lt;&gt;1,"ID musi pasować do jednego wiersza Trades",IF(NOT(ISNUMBER(C275)),"Podaj prawidłowy czas zamknięcia",IF(OR(C275&lt;1,C275&gt;2958465),"Podaj prawidłowy czas zamknięcia",IF(NOT(ISNUMBER(D275)),"Podaj dodatnią zamkniętą ilość",IF(OR(D275&lt;=0,D275&gt;1000000,ROUND(D275,8)&lt;&gt;D275),"Podaj dodatnią zamkniętą ilość",IF(NOT(ISNUMBER(INDEX('Trades'!$D$9:$D$208,MATCH(B275,'Trades'!$A$9:$A$208,0)))),"Podaj prawidłowy czas otwarcia",IF(C275&lt;INDEX('Trades'!$D$9:$D$208,MATCH(B275,'Trades'!$A$9:$A$208,0)),"Wyjście poprzedza otwarcie",IF(AND(E275&lt;&gt;"",OR(NOT(ISNUMBER(E275)),E275&lt;=0)),"Podaj dodatnią cenę lub pozostaw puste",IF(AND(F275&lt;&gt;"",NOT(ISNUMBER(F275))),"P&amp;L brutto musi być liczbą lub pozostać pusty",IF(AND(ISNUMBER(F275),OR(ABS(F275)&gt;1000000000,ROUND(F275,2)&lt;&gt;F275)),"Kwoty: do 2 miejsc po przecinku; wartość bezwzględna wpisu ≤ 1 000 000 000.",""))))))))))))))))</x:f>
      </x:c>
      <x:c r="I275" s="29" t="str">
        <x:f>IF(ISNUMBER(D275),ROUND(D275,8),"")</x:f>
      </x:c>
      <x:c r="J275" s="29" t="n">
        <x:f>IF(ISNUMBER(F275),1,0)</x:f>
        <x:v>0</x:v>
      </x:c>
      <x:c r="K275" s="29" t="n">
        <x:f>IF(COUNTA(A275:F275)=0,0,1)</x:f>
        <x:v>0</x:v>
      </x:c>
    </x:row>
    <x:row r="276" ht="36" customHeight="1">
      <x:c r="A276" s="34"/>
      <x:c r="B276" s="34"/>
      <x:c r="C276" s="35"/>
      <x:c r="D276" s="36"/>
      <x:c r="E276" s="36"/>
      <x:c r="F276" s="37"/>
      <x:c r="G276" s="38" t="n">
        <x:f>IF(K276=0,0,IF(H276="",1,-1))</x:f>
        <x:v>0</x:v>
      </x:c>
      <x:c r="H276" s="33" t="str">
        <x:f>IF(K276=0,"",IF(A276="","Podaj ID wyjścia",IF(IF(IFERROR(OR(CODE(UPPER(LEFT(A276,1)))&lt;65,CODE(UPPER(LEFT(A276,1)))&gt;90),TRUE),TRUE,OR(NOT(ISTEXT(A276)),LEN(A276)&gt;64,LEN(A276)&lt;&gt;LEN(SUBSTITUTE(A276,"*","")),LEN(A276)&lt;&gt;LEN(SUBSTITUTE(A276,"?","")),LEN(A276)&lt;&gt;LEN(SUBSTITUTE(A276,"~","")),LEN(A276)&lt;&gt;LEN(SUBSTITUTE(A276,"=","")),LEN(A276)&lt;&gt;LEN(SUBSTITUTE(A276,"&lt;","")),LEN(A276)&lt;&gt;LEN(SUBSTITUTE(A276,"&gt;","")))),"ID: tekst zaczynający się od A–Z, do 64 znaków; bez *, ?, ~, =, &lt; i &gt;. Przykład: T-001.",IF(COUNTIFS('Exits'!$A$9:$A$608,A276)&lt;&gt;1,"ID wyjścia się powtarza",IF(B276="","Podaj ID nadrzędnej transakcji",IF(IF(IFERROR(OR(CODE(UPPER(LEFT(B276,1)))&lt;65,CODE(UPPER(LEFT(B276,1)))&gt;90),TRUE),TRUE,OR(NOT(ISTEXT(B276)),LEN(B276)&gt;64,LEN(B276)&lt;&gt;LEN(SUBSTITUTE(B276,"*","")),LEN(B276)&lt;&gt;LEN(SUBSTITUTE(B276,"?","")),LEN(B276)&lt;&gt;LEN(SUBSTITUTE(B276,"~","")),LEN(B276)&lt;&gt;LEN(SUBSTITUTE(B276,"=","")),LEN(B276)&lt;&gt;LEN(SUBSTITUTE(B276,"&lt;","")),LEN(B276)&lt;&gt;LEN(SUBSTITUTE(B276,"&gt;","")))),"ID: tekst zaczynający się od A–Z, do 64 znaków; bez *, ?, ~, =, &lt; i &gt;. Przykład: T-001.",IF(COUNTIFS('Trades'!$A$9:$A$208,B276)&lt;&gt;1,"ID musi pasować do jednego wiersza Trades",IF(NOT(ISNUMBER(C276)),"Podaj prawidłowy czas zamknięcia",IF(OR(C276&lt;1,C276&gt;2958465),"Podaj prawidłowy czas zamknięcia",IF(NOT(ISNUMBER(D276)),"Podaj dodatnią zamkniętą ilość",IF(OR(D276&lt;=0,D276&gt;1000000,ROUND(D276,8)&lt;&gt;D276),"Podaj dodatnią zamkniętą ilość",IF(NOT(ISNUMBER(INDEX('Trades'!$D$9:$D$208,MATCH(B276,'Trades'!$A$9:$A$208,0)))),"Podaj prawidłowy czas otwarcia",IF(C276&lt;INDEX('Trades'!$D$9:$D$208,MATCH(B276,'Trades'!$A$9:$A$208,0)),"Wyjście poprzedza otwarcie",IF(AND(E276&lt;&gt;"",OR(NOT(ISNUMBER(E276)),E276&lt;=0)),"Podaj dodatnią cenę lub pozostaw puste",IF(AND(F276&lt;&gt;"",NOT(ISNUMBER(F276))),"P&amp;L brutto musi być liczbą lub pozostać pusty",IF(AND(ISNUMBER(F276),OR(ABS(F276)&gt;1000000000,ROUND(F276,2)&lt;&gt;F276)),"Kwoty: do 2 miejsc po przecinku; wartość bezwzględna wpisu ≤ 1 000 000 000.",""))))))))))))))))</x:f>
      </x:c>
      <x:c r="I276" s="29" t="str">
        <x:f>IF(ISNUMBER(D276),ROUND(D276,8),"")</x:f>
      </x:c>
      <x:c r="J276" s="29" t="n">
        <x:f>IF(ISNUMBER(F276),1,0)</x:f>
        <x:v>0</x:v>
      </x:c>
      <x:c r="K276" s="29" t="n">
        <x:f>IF(COUNTA(A276:F276)=0,0,1)</x:f>
        <x:v>0</x:v>
      </x:c>
    </x:row>
    <x:row r="277" ht="36" customHeight="1">
      <x:c r="A277" s="34"/>
      <x:c r="B277" s="34"/>
      <x:c r="C277" s="35"/>
      <x:c r="D277" s="36"/>
      <x:c r="E277" s="36"/>
      <x:c r="F277" s="37"/>
      <x:c r="G277" s="38" t="n">
        <x:f>IF(K277=0,0,IF(H277="",1,-1))</x:f>
        <x:v>0</x:v>
      </x:c>
      <x:c r="H277" s="33" t="str">
        <x:f>IF(K277=0,"",IF(A277="","Podaj ID wyjścia",IF(IF(IFERROR(OR(CODE(UPPER(LEFT(A277,1)))&lt;65,CODE(UPPER(LEFT(A277,1)))&gt;90),TRUE),TRUE,OR(NOT(ISTEXT(A277)),LEN(A277)&gt;64,LEN(A277)&lt;&gt;LEN(SUBSTITUTE(A277,"*","")),LEN(A277)&lt;&gt;LEN(SUBSTITUTE(A277,"?","")),LEN(A277)&lt;&gt;LEN(SUBSTITUTE(A277,"~","")),LEN(A277)&lt;&gt;LEN(SUBSTITUTE(A277,"=","")),LEN(A277)&lt;&gt;LEN(SUBSTITUTE(A277,"&lt;","")),LEN(A277)&lt;&gt;LEN(SUBSTITUTE(A277,"&gt;","")))),"ID: tekst zaczynający się od A–Z, do 64 znaków; bez *, ?, ~, =, &lt; i &gt;. Przykład: T-001.",IF(COUNTIFS('Exits'!$A$9:$A$608,A277)&lt;&gt;1,"ID wyjścia się powtarza",IF(B277="","Podaj ID nadrzędnej transakcji",IF(IF(IFERROR(OR(CODE(UPPER(LEFT(B277,1)))&lt;65,CODE(UPPER(LEFT(B277,1)))&gt;90),TRUE),TRUE,OR(NOT(ISTEXT(B277)),LEN(B277)&gt;64,LEN(B277)&lt;&gt;LEN(SUBSTITUTE(B277,"*","")),LEN(B277)&lt;&gt;LEN(SUBSTITUTE(B277,"?","")),LEN(B277)&lt;&gt;LEN(SUBSTITUTE(B277,"~","")),LEN(B277)&lt;&gt;LEN(SUBSTITUTE(B277,"=","")),LEN(B277)&lt;&gt;LEN(SUBSTITUTE(B277,"&lt;","")),LEN(B277)&lt;&gt;LEN(SUBSTITUTE(B277,"&gt;","")))),"ID: tekst zaczynający się od A–Z, do 64 znaków; bez *, ?, ~, =, &lt; i &gt;. Przykład: T-001.",IF(COUNTIFS('Trades'!$A$9:$A$208,B277)&lt;&gt;1,"ID musi pasować do jednego wiersza Trades",IF(NOT(ISNUMBER(C277)),"Podaj prawidłowy czas zamknięcia",IF(OR(C277&lt;1,C277&gt;2958465),"Podaj prawidłowy czas zamknięcia",IF(NOT(ISNUMBER(D277)),"Podaj dodatnią zamkniętą ilość",IF(OR(D277&lt;=0,D277&gt;1000000,ROUND(D277,8)&lt;&gt;D277),"Podaj dodatnią zamkniętą ilość",IF(NOT(ISNUMBER(INDEX('Trades'!$D$9:$D$208,MATCH(B277,'Trades'!$A$9:$A$208,0)))),"Podaj prawidłowy czas otwarcia",IF(C277&lt;INDEX('Trades'!$D$9:$D$208,MATCH(B277,'Trades'!$A$9:$A$208,0)),"Wyjście poprzedza otwarcie",IF(AND(E277&lt;&gt;"",OR(NOT(ISNUMBER(E277)),E277&lt;=0)),"Podaj dodatnią cenę lub pozostaw puste",IF(AND(F277&lt;&gt;"",NOT(ISNUMBER(F277))),"P&amp;L brutto musi być liczbą lub pozostać pusty",IF(AND(ISNUMBER(F277),OR(ABS(F277)&gt;1000000000,ROUND(F277,2)&lt;&gt;F277)),"Kwoty: do 2 miejsc po przecinku; wartość bezwzględna wpisu ≤ 1 000 000 000.",""))))))))))))))))</x:f>
      </x:c>
      <x:c r="I277" s="29" t="str">
        <x:f>IF(ISNUMBER(D277),ROUND(D277,8),"")</x:f>
      </x:c>
      <x:c r="J277" s="29" t="n">
        <x:f>IF(ISNUMBER(F277),1,0)</x:f>
        <x:v>0</x:v>
      </x:c>
      <x:c r="K277" s="29" t="n">
        <x:f>IF(COUNTA(A277:F277)=0,0,1)</x:f>
        <x:v>0</x:v>
      </x:c>
    </x:row>
    <x:row r="278" ht="36" customHeight="1">
      <x:c r="A278" s="34"/>
      <x:c r="B278" s="34"/>
      <x:c r="C278" s="35"/>
      <x:c r="D278" s="36"/>
      <x:c r="E278" s="36"/>
      <x:c r="F278" s="37"/>
      <x:c r="G278" s="38" t="n">
        <x:f>IF(K278=0,0,IF(H278="",1,-1))</x:f>
        <x:v>0</x:v>
      </x:c>
      <x:c r="H278" s="33" t="str">
        <x:f>IF(K278=0,"",IF(A278="","Podaj ID wyjścia",IF(IF(IFERROR(OR(CODE(UPPER(LEFT(A278,1)))&lt;65,CODE(UPPER(LEFT(A278,1)))&gt;90),TRUE),TRUE,OR(NOT(ISTEXT(A278)),LEN(A278)&gt;64,LEN(A278)&lt;&gt;LEN(SUBSTITUTE(A278,"*","")),LEN(A278)&lt;&gt;LEN(SUBSTITUTE(A278,"?","")),LEN(A278)&lt;&gt;LEN(SUBSTITUTE(A278,"~","")),LEN(A278)&lt;&gt;LEN(SUBSTITUTE(A278,"=","")),LEN(A278)&lt;&gt;LEN(SUBSTITUTE(A278,"&lt;","")),LEN(A278)&lt;&gt;LEN(SUBSTITUTE(A278,"&gt;","")))),"ID: tekst zaczynający się od A–Z, do 64 znaków; bez *, ?, ~, =, &lt; i &gt;. Przykład: T-001.",IF(COUNTIFS('Exits'!$A$9:$A$608,A278)&lt;&gt;1,"ID wyjścia się powtarza",IF(B278="","Podaj ID nadrzędnej transakcji",IF(IF(IFERROR(OR(CODE(UPPER(LEFT(B278,1)))&lt;65,CODE(UPPER(LEFT(B278,1)))&gt;90),TRUE),TRUE,OR(NOT(ISTEXT(B278)),LEN(B278)&gt;64,LEN(B278)&lt;&gt;LEN(SUBSTITUTE(B278,"*","")),LEN(B278)&lt;&gt;LEN(SUBSTITUTE(B278,"?","")),LEN(B278)&lt;&gt;LEN(SUBSTITUTE(B278,"~","")),LEN(B278)&lt;&gt;LEN(SUBSTITUTE(B278,"=","")),LEN(B278)&lt;&gt;LEN(SUBSTITUTE(B278,"&lt;","")),LEN(B278)&lt;&gt;LEN(SUBSTITUTE(B278,"&gt;","")))),"ID: tekst zaczynający się od A–Z, do 64 znaków; bez *, ?, ~, =, &lt; i &gt;. Przykład: T-001.",IF(COUNTIFS('Trades'!$A$9:$A$208,B278)&lt;&gt;1,"ID musi pasować do jednego wiersza Trades",IF(NOT(ISNUMBER(C278)),"Podaj prawidłowy czas zamknięcia",IF(OR(C278&lt;1,C278&gt;2958465),"Podaj prawidłowy czas zamknięcia",IF(NOT(ISNUMBER(D278)),"Podaj dodatnią zamkniętą ilość",IF(OR(D278&lt;=0,D278&gt;1000000,ROUND(D278,8)&lt;&gt;D278),"Podaj dodatnią zamkniętą ilość",IF(NOT(ISNUMBER(INDEX('Trades'!$D$9:$D$208,MATCH(B278,'Trades'!$A$9:$A$208,0)))),"Podaj prawidłowy czas otwarcia",IF(C278&lt;INDEX('Trades'!$D$9:$D$208,MATCH(B278,'Trades'!$A$9:$A$208,0)),"Wyjście poprzedza otwarcie",IF(AND(E278&lt;&gt;"",OR(NOT(ISNUMBER(E278)),E278&lt;=0)),"Podaj dodatnią cenę lub pozostaw puste",IF(AND(F278&lt;&gt;"",NOT(ISNUMBER(F278))),"P&amp;L brutto musi być liczbą lub pozostać pusty",IF(AND(ISNUMBER(F278),OR(ABS(F278)&gt;1000000000,ROUND(F278,2)&lt;&gt;F278)),"Kwoty: do 2 miejsc po przecinku; wartość bezwzględna wpisu ≤ 1 000 000 000.",""))))))))))))))))</x:f>
      </x:c>
      <x:c r="I278" s="29" t="str">
        <x:f>IF(ISNUMBER(D278),ROUND(D278,8),"")</x:f>
      </x:c>
      <x:c r="J278" s="29" t="n">
        <x:f>IF(ISNUMBER(F278),1,0)</x:f>
        <x:v>0</x:v>
      </x:c>
      <x:c r="K278" s="29" t="n">
        <x:f>IF(COUNTA(A278:F278)=0,0,1)</x:f>
        <x:v>0</x:v>
      </x:c>
    </x:row>
    <x:row r="279" ht="36" customHeight="1">
      <x:c r="A279" s="34"/>
      <x:c r="B279" s="34"/>
      <x:c r="C279" s="35"/>
      <x:c r="D279" s="36"/>
      <x:c r="E279" s="36"/>
      <x:c r="F279" s="37"/>
      <x:c r="G279" s="38" t="n">
        <x:f>IF(K279=0,0,IF(H279="",1,-1))</x:f>
        <x:v>0</x:v>
      </x:c>
      <x:c r="H279" s="33" t="str">
        <x:f>IF(K279=0,"",IF(A279="","Podaj ID wyjścia",IF(IF(IFERROR(OR(CODE(UPPER(LEFT(A279,1)))&lt;65,CODE(UPPER(LEFT(A279,1)))&gt;90),TRUE),TRUE,OR(NOT(ISTEXT(A279)),LEN(A279)&gt;64,LEN(A279)&lt;&gt;LEN(SUBSTITUTE(A279,"*","")),LEN(A279)&lt;&gt;LEN(SUBSTITUTE(A279,"?","")),LEN(A279)&lt;&gt;LEN(SUBSTITUTE(A279,"~","")),LEN(A279)&lt;&gt;LEN(SUBSTITUTE(A279,"=","")),LEN(A279)&lt;&gt;LEN(SUBSTITUTE(A279,"&lt;","")),LEN(A279)&lt;&gt;LEN(SUBSTITUTE(A279,"&gt;","")))),"ID: tekst zaczynający się od A–Z, do 64 znaków; bez *, ?, ~, =, &lt; i &gt;. Przykład: T-001.",IF(COUNTIFS('Exits'!$A$9:$A$608,A279)&lt;&gt;1,"ID wyjścia się powtarza",IF(B279="","Podaj ID nadrzędnej transakcji",IF(IF(IFERROR(OR(CODE(UPPER(LEFT(B279,1)))&lt;65,CODE(UPPER(LEFT(B279,1)))&gt;90),TRUE),TRUE,OR(NOT(ISTEXT(B279)),LEN(B279)&gt;64,LEN(B279)&lt;&gt;LEN(SUBSTITUTE(B279,"*","")),LEN(B279)&lt;&gt;LEN(SUBSTITUTE(B279,"?","")),LEN(B279)&lt;&gt;LEN(SUBSTITUTE(B279,"~","")),LEN(B279)&lt;&gt;LEN(SUBSTITUTE(B279,"=","")),LEN(B279)&lt;&gt;LEN(SUBSTITUTE(B279,"&lt;","")),LEN(B279)&lt;&gt;LEN(SUBSTITUTE(B279,"&gt;","")))),"ID: tekst zaczynający się od A–Z, do 64 znaków; bez *, ?, ~, =, &lt; i &gt;. Przykład: T-001.",IF(COUNTIFS('Trades'!$A$9:$A$208,B279)&lt;&gt;1,"ID musi pasować do jednego wiersza Trades",IF(NOT(ISNUMBER(C279)),"Podaj prawidłowy czas zamknięcia",IF(OR(C279&lt;1,C279&gt;2958465),"Podaj prawidłowy czas zamknięcia",IF(NOT(ISNUMBER(D279)),"Podaj dodatnią zamkniętą ilość",IF(OR(D279&lt;=0,D279&gt;1000000,ROUND(D279,8)&lt;&gt;D279),"Podaj dodatnią zamkniętą ilość",IF(NOT(ISNUMBER(INDEX('Trades'!$D$9:$D$208,MATCH(B279,'Trades'!$A$9:$A$208,0)))),"Podaj prawidłowy czas otwarcia",IF(C279&lt;INDEX('Trades'!$D$9:$D$208,MATCH(B279,'Trades'!$A$9:$A$208,0)),"Wyjście poprzedza otwarcie",IF(AND(E279&lt;&gt;"",OR(NOT(ISNUMBER(E279)),E279&lt;=0)),"Podaj dodatnią cenę lub pozostaw puste",IF(AND(F279&lt;&gt;"",NOT(ISNUMBER(F279))),"P&amp;L brutto musi być liczbą lub pozostać pusty",IF(AND(ISNUMBER(F279),OR(ABS(F279)&gt;1000000000,ROUND(F279,2)&lt;&gt;F279)),"Kwoty: do 2 miejsc po przecinku; wartość bezwzględna wpisu ≤ 1 000 000 000.",""))))))))))))))))</x:f>
      </x:c>
      <x:c r="I279" s="29" t="str">
        <x:f>IF(ISNUMBER(D279),ROUND(D279,8),"")</x:f>
      </x:c>
      <x:c r="J279" s="29" t="n">
        <x:f>IF(ISNUMBER(F279),1,0)</x:f>
        <x:v>0</x:v>
      </x:c>
      <x:c r="K279" s="29" t="n">
        <x:f>IF(COUNTA(A279:F279)=0,0,1)</x:f>
        <x:v>0</x:v>
      </x:c>
    </x:row>
    <x:row r="280" ht="36" customHeight="1">
      <x:c r="A280" s="34"/>
      <x:c r="B280" s="34"/>
      <x:c r="C280" s="35"/>
      <x:c r="D280" s="36"/>
      <x:c r="E280" s="36"/>
      <x:c r="F280" s="37"/>
      <x:c r="G280" s="38" t="n">
        <x:f>IF(K280=0,0,IF(H280="",1,-1))</x:f>
        <x:v>0</x:v>
      </x:c>
      <x:c r="H280" s="33" t="str">
        <x:f>IF(K280=0,"",IF(A280="","Podaj ID wyjścia",IF(IF(IFERROR(OR(CODE(UPPER(LEFT(A280,1)))&lt;65,CODE(UPPER(LEFT(A280,1)))&gt;90),TRUE),TRUE,OR(NOT(ISTEXT(A280)),LEN(A280)&gt;64,LEN(A280)&lt;&gt;LEN(SUBSTITUTE(A280,"*","")),LEN(A280)&lt;&gt;LEN(SUBSTITUTE(A280,"?","")),LEN(A280)&lt;&gt;LEN(SUBSTITUTE(A280,"~","")),LEN(A280)&lt;&gt;LEN(SUBSTITUTE(A280,"=","")),LEN(A280)&lt;&gt;LEN(SUBSTITUTE(A280,"&lt;","")),LEN(A280)&lt;&gt;LEN(SUBSTITUTE(A280,"&gt;","")))),"ID: tekst zaczynający się od A–Z, do 64 znaków; bez *, ?, ~, =, &lt; i &gt;. Przykład: T-001.",IF(COUNTIFS('Exits'!$A$9:$A$608,A280)&lt;&gt;1,"ID wyjścia się powtarza",IF(B280="","Podaj ID nadrzędnej transakcji",IF(IF(IFERROR(OR(CODE(UPPER(LEFT(B280,1)))&lt;65,CODE(UPPER(LEFT(B280,1)))&gt;90),TRUE),TRUE,OR(NOT(ISTEXT(B280)),LEN(B280)&gt;64,LEN(B280)&lt;&gt;LEN(SUBSTITUTE(B280,"*","")),LEN(B280)&lt;&gt;LEN(SUBSTITUTE(B280,"?","")),LEN(B280)&lt;&gt;LEN(SUBSTITUTE(B280,"~","")),LEN(B280)&lt;&gt;LEN(SUBSTITUTE(B280,"=","")),LEN(B280)&lt;&gt;LEN(SUBSTITUTE(B280,"&lt;","")),LEN(B280)&lt;&gt;LEN(SUBSTITUTE(B280,"&gt;","")))),"ID: tekst zaczynający się od A–Z, do 64 znaków; bez *, ?, ~, =, &lt; i &gt;. Przykład: T-001.",IF(COUNTIFS('Trades'!$A$9:$A$208,B280)&lt;&gt;1,"ID musi pasować do jednego wiersza Trades",IF(NOT(ISNUMBER(C280)),"Podaj prawidłowy czas zamknięcia",IF(OR(C280&lt;1,C280&gt;2958465),"Podaj prawidłowy czas zamknięcia",IF(NOT(ISNUMBER(D280)),"Podaj dodatnią zamkniętą ilość",IF(OR(D280&lt;=0,D280&gt;1000000,ROUND(D280,8)&lt;&gt;D280),"Podaj dodatnią zamkniętą ilość",IF(NOT(ISNUMBER(INDEX('Trades'!$D$9:$D$208,MATCH(B280,'Trades'!$A$9:$A$208,0)))),"Podaj prawidłowy czas otwarcia",IF(C280&lt;INDEX('Trades'!$D$9:$D$208,MATCH(B280,'Trades'!$A$9:$A$208,0)),"Wyjście poprzedza otwarcie",IF(AND(E280&lt;&gt;"",OR(NOT(ISNUMBER(E280)),E280&lt;=0)),"Podaj dodatnią cenę lub pozostaw puste",IF(AND(F280&lt;&gt;"",NOT(ISNUMBER(F280))),"P&amp;L brutto musi być liczbą lub pozostać pusty",IF(AND(ISNUMBER(F280),OR(ABS(F280)&gt;1000000000,ROUND(F280,2)&lt;&gt;F280)),"Kwoty: do 2 miejsc po przecinku; wartość bezwzględna wpisu ≤ 1 000 000 000.",""))))))))))))))))</x:f>
      </x:c>
      <x:c r="I280" s="29" t="str">
        <x:f>IF(ISNUMBER(D280),ROUND(D280,8),"")</x:f>
      </x:c>
      <x:c r="J280" s="29" t="n">
        <x:f>IF(ISNUMBER(F280),1,0)</x:f>
        <x:v>0</x:v>
      </x:c>
      <x:c r="K280" s="29" t="n">
        <x:f>IF(COUNTA(A280:F280)=0,0,1)</x:f>
        <x:v>0</x:v>
      </x:c>
    </x:row>
    <x:row r="281" ht="36" customHeight="1">
      <x:c r="A281" s="34"/>
      <x:c r="B281" s="34"/>
      <x:c r="C281" s="35"/>
      <x:c r="D281" s="36"/>
      <x:c r="E281" s="36"/>
      <x:c r="F281" s="37"/>
      <x:c r="G281" s="38" t="n">
        <x:f>IF(K281=0,0,IF(H281="",1,-1))</x:f>
        <x:v>0</x:v>
      </x:c>
      <x:c r="H281" s="33" t="str">
        <x:f>IF(K281=0,"",IF(A281="","Podaj ID wyjścia",IF(IF(IFERROR(OR(CODE(UPPER(LEFT(A281,1)))&lt;65,CODE(UPPER(LEFT(A281,1)))&gt;90),TRUE),TRUE,OR(NOT(ISTEXT(A281)),LEN(A281)&gt;64,LEN(A281)&lt;&gt;LEN(SUBSTITUTE(A281,"*","")),LEN(A281)&lt;&gt;LEN(SUBSTITUTE(A281,"?","")),LEN(A281)&lt;&gt;LEN(SUBSTITUTE(A281,"~","")),LEN(A281)&lt;&gt;LEN(SUBSTITUTE(A281,"=","")),LEN(A281)&lt;&gt;LEN(SUBSTITUTE(A281,"&lt;","")),LEN(A281)&lt;&gt;LEN(SUBSTITUTE(A281,"&gt;","")))),"ID: tekst zaczynający się od A–Z, do 64 znaków; bez *, ?, ~, =, &lt; i &gt;. Przykład: T-001.",IF(COUNTIFS('Exits'!$A$9:$A$608,A281)&lt;&gt;1,"ID wyjścia się powtarza",IF(B281="","Podaj ID nadrzędnej transakcji",IF(IF(IFERROR(OR(CODE(UPPER(LEFT(B281,1)))&lt;65,CODE(UPPER(LEFT(B281,1)))&gt;90),TRUE),TRUE,OR(NOT(ISTEXT(B281)),LEN(B281)&gt;64,LEN(B281)&lt;&gt;LEN(SUBSTITUTE(B281,"*","")),LEN(B281)&lt;&gt;LEN(SUBSTITUTE(B281,"?","")),LEN(B281)&lt;&gt;LEN(SUBSTITUTE(B281,"~","")),LEN(B281)&lt;&gt;LEN(SUBSTITUTE(B281,"=","")),LEN(B281)&lt;&gt;LEN(SUBSTITUTE(B281,"&lt;","")),LEN(B281)&lt;&gt;LEN(SUBSTITUTE(B281,"&gt;","")))),"ID: tekst zaczynający się od A–Z, do 64 znaków; bez *, ?, ~, =, &lt; i &gt;. Przykład: T-001.",IF(COUNTIFS('Trades'!$A$9:$A$208,B281)&lt;&gt;1,"ID musi pasować do jednego wiersza Trades",IF(NOT(ISNUMBER(C281)),"Podaj prawidłowy czas zamknięcia",IF(OR(C281&lt;1,C281&gt;2958465),"Podaj prawidłowy czas zamknięcia",IF(NOT(ISNUMBER(D281)),"Podaj dodatnią zamkniętą ilość",IF(OR(D281&lt;=0,D281&gt;1000000,ROUND(D281,8)&lt;&gt;D281),"Podaj dodatnią zamkniętą ilość",IF(NOT(ISNUMBER(INDEX('Trades'!$D$9:$D$208,MATCH(B281,'Trades'!$A$9:$A$208,0)))),"Podaj prawidłowy czas otwarcia",IF(C281&lt;INDEX('Trades'!$D$9:$D$208,MATCH(B281,'Trades'!$A$9:$A$208,0)),"Wyjście poprzedza otwarcie",IF(AND(E281&lt;&gt;"",OR(NOT(ISNUMBER(E281)),E281&lt;=0)),"Podaj dodatnią cenę lub pozostaw puste",IF(AND(F281&lt;&gt;"",NOT(ISNUMBER(F281))),"P&amp;L brutto musi być liczbą lub pozostać pusty",IF(AND(ISNUMBER(F281),OR(ABS(F281)&gt;1000000000,ROUND(F281,2)&lt;&gt;F281)),"Kwoty: do 2 miejsc po przecinku; wartość bezwzględna wpisu ≤ 1 000 000 000.",""))))))))))))))))</x:f>
      </x:c>
      <x:c r="I281" s="29" t="str">
        <x:f>IF(ISNUMBER(D281),ROUND(D281,8),"")</x:f>
      </x:c>
      <x:c r="J281" s="29" t="n">
        <x:f>IF(ISNUMBER(F281),1,0)</x:f>
        <x:v>0</x:v>
      </x:c>
      <x:c r="K281" s="29" t="n">
        <x:f>IF(COUNTA(A281:F281)=0,0,1)</x:f>
        <x:v>0</x:v>
      </x:c>
    </x:row>
    <x:row r="282" ht="36" customHeight="1">
      <x:c r="A282" s="34"/>
      <x:c r="B282" s="34"/>
      <x:c r="C282" s="35"/>
      <x:c r="D282" s="36"/>
      <x:c r="E282" s="36"/>
      <x:c r="F282" s="37"/>
      <x:c r="G282" s="38" t="n">
        <x:f>IF(K282=0,0,IF(H282="",1,-1))</x:f>
        <x:v>0</x:v>
      </x:c>
      <x:c r="H282" s="33" t="str">
        <x:f>IF(K282=0,"",IF(A282="","Podaj ID wyjścia",IF(IF(IFERROR(OR(CODE(UPPER(LEFT(A282,1)))&lt;65,CODE(UPPER(LEFT(A282,1)))&gt;90),TRUE),TRUE,OR(NOT(ISTEXT(A282)),LEN(A282)&gt;64,LEN(A282)&lt;&gt;LEN(SUBSTITUTE(A282,"*","")),LEN(A282)&lt;&gt;LEN(SUBSTITUTE(A282,"?","")),LEN(A282)&lt;&gt;LEN(SUBSTITUTE(A282,"~","")),LEN(A282)&lt;&gt;LEN(SUBSTITUTE(A282,"=","")),LEN(A282)&lt;&gt;LEN(SUBSTITUTE(A282,"&lt;","")),LEN(A282)&lt;&gt;LEN(SUBSTITUTE(A282,"&gt;","")))),"ID: tekst zaczynający się od A–Z, do 64 znaków; bez *, ?, ~, =, &lt; i &gt;. Przykład: T-001.",IF(COUNTIFS('Exits'!$A$9:$A$608,A282)&lt;&gt;1,"ID wyjścia się powtarza",IF(B282="","Podaj ID nadrzędnej transakcji",IF(IF(IFERROR(OR(CODE(UPPER(LEFT(B282,1)))&lt;65,CODE(UPPER(LEFT(B282,1)))&gt;90),TRUE),TRUE,OR(NOT(ISTEXT(B282)),LEN(B282)&gt;64,LEN(B282)&lt;&gt;LEN(SUBSTITUTE(B282,"*","")),LEN(B282)&lt;&gt;LEN(SUBSTITUTE(B282,"?","")),LEN(B282)&lt;&gt;LEN(SUBSTITUTE(B282,"~","")),LEN(B282)&lt;&gt;LEN(SUBSTITUTE(B282,"=","")),LEN(B282)&lt;&gt;LEN(SUBSTITUTE(B282,"&lt;","")),LEN(B282)&lt;&gt;LEN(SUBSTITUTE(B282,"&gt;","")))),"ID: tekst zaczynający się od A–Z, do 64 znaków; bez *, ?, ~, =, &lt; i &gt;. Przykład: T-001.",IF(COUNTIFS('Trades'!$A$9:$A$208,B282)&lt;&gt;1,"ID musi pasować do jednego wiersza Trades",IF(NOT(ISNUMBER(C282)),"Podaj prawidłowy czas zamknięcia",IF(OR(C282&lt;1,C282&gt;2958465),"Podaj prawidłowy czas zamknięcia",IF(NOT(ISNUMBER(D282)),"Podaj dodatnią zamkniętą ilość",IF(OR(D282&lt;=0,D282&gt;1000000,ROUND(D282,8)&lt;&gt;D282),"Podaj dodatnią zamkniętą ilość",IF(NOT(ISNUMBER(INDEX('Trades'!$D$9:$D$208,MATCH(B282,'Trades'!$A$9:$A$208,0)))),"Podaj prawidłowy czas otwarcia",IF(C282&lt;INDEX('Trades'!$D$9:$D$208,MATCH(B282,'Trades'!$A$9:$A$208,0)),"Wyjście poprzedza otwarcie",IF(AND(E282&lt;&gt;"",OR(NOT(ISNUMBER(E282)),E282&lt;=0)),"Podaj dodatnią cenę lub pozostaw puste",IF(AND(F282&lt;&gt;"",NOT(ISNUMBER(F282))),"P&amp;L brutto musi być liczbą lub pozostać pusty",IF(AND(ISNUMBER(F282),OR(ABS(F282)&gt;1000000000,ROUND(F282,2)&lt;&gt;F282)),"Kwoty: do 2 miejsc po przecinku; wartość bezwzględna wpisu ≤ 1 000 000 000.",""))))))))))))))))</x:f>
      </x:c>
      <x:c r="I282" s="29" t="str">
        <x:f>IF(ISNUMBER(D282),ROUND(D282,8),"")</x:f>
      </x:c>
      <x:c r="J282" s="29" t="n">
        <x:f>IF(ISNUMBER(F282),1,0)</x:f>
        <x:v>0</x:v>
      </x:c>
      <x:c r="K282" s="29" t="n">
        <x:f>IF(COUNTA(A282:F282)=0,0,1)</x:f>
        <x:v>0</x:v>
      </x:c>
    </x:row>
    <x:row r="283" ht="36" customHeight="1">
      <x:c r="A283" s="34"/>
      <x:c r="B283" s="34"/>
      <x:c r="C283" s="35"/>
      <x:c r="D283" s="36"/>
      <x:c r="E283" s="36"/>
      <x:c r="F283" s="37"/>
      <x:c r="G283" s="38" t="n">
        <x:f>IF(K283=0,0,IF(H283="",1,-1))</x:f>
        <x:v>0</x:v>
      </x:c>
      <x:c r="H283" s="33" t="str">
        <x:f>IF(K283=0,"",IF(A283="","Podaj ID wyjścia",IF(IF(IFERROR(OR(CODE(UPPER(LEFT(A283,1)))&lt;65,CODE(UPPER(LEFT(A283,1)))&gt;90),TRUE),TRUE,OR(NOT(ISTEXT(A283)),LEN(A283)&gt;64,LEN(A283)&lt;&gt;LEN(SUBSTITUTE(A283,"*","")),LEN(A283)&lt;&gt;LEN(SUBSTITUTE(A283,"?","")),LEN(A283)&lt;&gt;LEN(SUBSTITUTE(A283,"~","")),LEN(A283)&lt;&gt;LEN(SUBSTITUTE(A283,"=","")),LEN(A283)&lt;&gt;LEN(SUBSTITUTE(A283,"&lt;","")),LEN(A283)&lt;&gt;LEN(SUBSTITUTE(A283,"&gt;","")))),"ID: tekst zaczynający się od A–Z, do 64 znaków; bez *, ?, ~, =, &lt; i &gt;. Przykład: T-001.",IF(COUNTIFS('Exits'!$A$9:$A$608,A283)&lt;&gt;1,"ID wyjścia się powtarza",IF(B283="","Podaj ID nadrzędnej transakcji",IF(IF(IFERROR(OR(CODE(UPPER(LEFT(B283,1)))&lt;65,CODE(UPPER(LEFT(B283,1)))&gt;90),TRUE),TRUE,OR(NOT(ISTEXT(B283)),LEN(B283)&gt;64,LEN(B283)&lt;&gt;LEN(SUBSTITUTE(B283,"*","")),LEN(B283)&lt;&gt;LEN(SUBSTITUTE(B283,"?","")),LEN(B283)&lt;&gt;LEN(SUBSTITUTE(B283,"~","")),LEN(B283)&lt;&gt;LEN(SUBSTITUTE(B283,"=","")),LEN(B283)&lt;&gt;LEN(SUBSTITUTE(B283,"&lt;","")),LEN(B283)&lt;&gt;LEN(SUBSTITUTE(B283,"&gt;","")))),"ID: tekst zaczynający się od A–Z, do 64 znaków; bez *, ?, ~, =, &lt; i &gt;. Przykład: T-001.",IF(COUNTIFS('Trades'!$A$9:$A$208,B283)&lt;&gt;1,"ID musi pasować do jednego wiersza Trades",IF(NOT(ISNUMBER(C283)),"Podaj prawidłowy czas zamknięcia",IF(OR(C283&lt;1,C283&gt;2958465),"Podaj prawidłowy czas zamknięcia",IF(NOT(ISNUMBER(D283)),"Podaj dodatnią zamkniętą ilość",IF(OR(D283&lt;=0,D283&gt;1000000,ROUND(D283,8)&lt;&gt;D283),"Podaj dodatnią zamkniętą ilość",IF(NOT(ISNUMBER(INDEX('Trades'!$D$9:$D$208,MATCH(B283,'Trades'!$A$9:$A$208,0)))),"Podaj prawidłowy czas otwarcia",IF(C283&lt;INDEX('Trades'!$D$9:$D$208,MATCH(B283,'Trades'!$A$9:$A$208,0)),"Wyjście poprzedza otwarcie",IF(AND(E283&lt;&gt;"",OR(NOT(ISNUMBER(E283)),E283&lt;=0)),"Podaj dodatnią cenę lub pozostaw puste",IF(AND(F283&lt;&gt;"",NOT(ISNUMBER(F283))),"P&amp;L brutto musi być liczbą lub pozostać pusty",IF(AND(ISNUMBER(F283),OR(ABS(F283)&gt;1000000000,ROUND(F283,2)&lt;&gt;F283)),"Kwoty: do 2 miejsc po przecinku; wartość bezwzględna wpisu ≤ 1 000 000 000.",""))))))))))))))))</x:f>
      </x:c>
      <x:c r="I283" s="29" t="str">
        <x:f>IF(ISNUMBER(D283),ROUND(D283,8),"")</x:f>
      </x:c>
      <x:c r="J283" s="29" t="n">
        <x:f>IF(ISNUMBER(F283),1,0)</x:f>
        <x:v>0</x:v>
      </x:c>
      <x:c r="K283" s="29" t="n">
        <x:f>IF(COUNTA(A283:F283)=0,0,1)</x:f>
        <x:v>0</x:v>
      </x:c>
    </x:row>
    <x:row r="284" ht="36" customHeight="1">
      <x:c r="A284" s="34"/>
      <x:c r="B284" s="34"/>
      <x:c r="C284" s="35"/>
      <x:c r="D284" s="36"/>
      <x:c r="E284" s="36"/>
      <x:c r="F284" s="37"/>
      <x:c r="G284" s="38" t="n">
        <x:f>IF(K284=0,0,IF(H284="",1,-1))</x:f>
        <x:v>0</x:v>
      </x:c>
      <x:c r="H284" s="33" t="str">
        <x:f>IF(K284=0,"",IF(A284="","Podaj ID wyjścia",IF(IF(IFERROR(OR(CODE(UPPER(LEFT(A284,1)))&lt;65,CODE(UPPER(LEFT(A284,1)))&gt;90),TRUE),TRUE,OR(NOT(ISTEXT(A284)),LEN(A284)&gt;64,LEN(A284)&lt;&gt;LEN(SUBSTITUTE(A284,"*","")),LEN(A284)&lt;&gt;LEN(SUBSTITUTE(A284,"?","")),LEN(A284)&lt;&gt;LEN(SUBSTITUTE(A284,"~","")),LEN(A284)&lt;&gt;LEN(SUBSTITUTE(A284,"=","")),LEN(A284)&lt;&gt;LEN(SUBSTITUTE(A284,"&lt;","")),LEN(A284)&lt;&gt;LEN(SUBSTITUTE(A284,"&gt;","")))),"ID: tekst zaczynający się od A–Z, do 64 znaków; bez *, ?, ~, =, &lt; i &gt;. Przykład: T-001.",IF(COUNTIFS('Exits'!$A$9:$A$608,A284)&lt;&gt;1,"ID wyjścia się powtarza",IF(B284="","Podaj ID nadrzędnej transakcji",IF(IF(IFERROR(OR(CODE(UPPER(LEFT(B284,1)))&lt;65,CODE(UPPER(LEFT(B284,1)))&gt;90),TRUE),TRUE,OR(NOT(ISTEXT(B284)),LEN(B284)&gt;64,LEN(B284)&lt;&gt;LEN(SUBSTITUTE(B284,"*","")),LEN(B284)&lt;&gt;LEN(SUBSTITUTE(B284,"?","")),LEN(B284)&lt;&gt;LEN(SUBSTITUTE(B284,"~","")),LEN(B284)&lt;&gt;LEN(SUBSTITUTE(B284,"=","")),LEN(B284)&lt;&gt;LEN(SUBSTITUTE(B284,"&lt;","")),LEN(B284)&lt;&gt;LEN(SUBSTITUTE(B284,"&gt;","")))),"ID: tekst zaczynający się od A–Z, do 64 znaków; bez *, ?, ~, =, &lt; i &gt;. Przykład: T-001.",IF(COUNTIFS('Trades'!$A$9:$A$208,B284)&lt;&gt;1,"ID musi pasować do jednego wiersza Trades",IF(NOT(ISNUMBER(C284)),"Podaj prawidłowy czas zamknięcia",IF(OR(C284&lt;1,C284&gt;2958465),"Podaj prawidłowy czas zamknięcia",IF(NOT(ISNUMBER(D284)),"Podaj dodatnią zamkniętą ilość",IF(OR(D284&lt;=0,D284&gt;1000000,ROUND(D284,8)&lt;&gt;D284),"Podaj dodatnią zamkniętą ilość",IF(NOT(ISNUMBER(INDEX('Trades'!$D$9:$D$208,MATCH(B284,'Trades'!$A$9:$A$208,0)))),"Podaj prawidłowy czas otwarcia",IF(C284&lt;INDEX('Trades'!$D$9:$D$208,MATCH(B284,'Trades'!$A$9:$A$208,0)),"Wyjście poprzedza otwarcie",IF(AND(E284&lt;&gt;"",OR(NOT(ISNUMBER(E284)),E284&lt;=0)),"Podaj dodatnią cenę lub pozostaw puste",IF(AND(F284&lt;&gt;"",NOT(ISNUMBER(F284))),"P&amp;L brutto musi być liczbą lub pozostać pusty",IF(AND(ISNUMBER(F284),OR(ABS(F284)&gt;1000000000,ROUND(F284,2)&lt;&gt;F284)),"Kwoty: do 2 miejsc po przecinku; wartość bezwzględna wpisu ≤ 1 000 000 000.",""))))))))))))))))</x:f>
      </x:c>
      <x:c r="I284" s="29" t="str">
        <x:f>IF(ISNUMBER(D284),ROUND(D284,8),"")</x:f>
      </x:c>
      <x:c r="J284" s="29" t="n">
        <x:f>IF(ISNUMBER(F284),1,0)</x:f>
        <x:v>0</x:v>
      </x:c>
      <x:c r="K284" s="29" t="n">
        <x:f>IF(COUNTA(A284:F284)=0,0,1)</x:f>
        <x:v>0</x:v>
      </x:c>
    </x:row>
    <x:row r="285" ht="36" customHeight="1">
      <x:c r="A285" s="34"/>
      <x:c r="B285" s="34"/>
      <x:c r="C285" s="35"/>
      <x:c r="D285" s="36"/>
      <x:c r="E285" s="36"/>
      <x:c r="F285" s="37"/>
      <x:c r="G285" s="38" t="n">
        <x:f>IF(K285=0,0,IF(H285="",1,-1))</x:f>
        <x:v>0</x:v>
      </x:c>
      <x:c r="H285" s="33" t="str">
        <x:f>IF(K285=0,"",IF(A285="","Podaj ID wyjścia",IF(IF(IFERROR(OR(CODE(UPPER(LEFT(A285,1)))&lt;65,CODE(UPPER(LEFT(A285,1)))&gt;90),TRUE),TRUE,OR(NOT(ISTEXT(A285)),LEN(A285)&gt;64,LEN(A285)&lt;&gt;LEN(SUBSTITUTE(A285,"*","")),LEN(A285)&lt;&gt;LEN(SUBSTITUTE(A285,"?","")),LEN(A285)&lt;&gt;LEN(SUBSTITUTE(A285,"~","")),LEN(A285)&lt;&gt;LEN(SUBSTITUTE(A285,"=","")),LEN(A285)&lt;&gt;LEN(SUBSTITUTE(A285,"&lt;","")),LEN(A285)&lt;&gt;LEN(SUBSTITUTE(A285,"&gt;","")))),"ID: tekst zaczynający się od A–Z, do 64 znaków; bez *, ?, ~, =, &lt; i &gt;. Przykład: T-001.",IF(COUNTIFS('Exits'!$A$9:$A$608,A285)&lt;&gt;1,"ID wyjścia się powtarza",IF(B285="","Podaj ID nadrzędnej transakcji",IF(IF(IFERROR(OR(CODE(UPPER(LEFT(B285,1)))&lt;65,CODE(UPPER(LEFT(B285,1)))&gt;90),TRUE),TRUE,OR(NOT(ISTEXT(B285)),LEN(B285)&gt;64,LEN(B285)&lt;&gt;LEN(SUBSTITUTE(B285,"*","")),LEN(B285)&lt;&gt;LEN(SUBSTITUTE(B285,"?","")),LEN(B285)&lt;&gt;LEN(SUBSTITUTE(B285,"~","")),LEN(B285)&lt;&gt;LEN(SUBSTITUTE(B285,"=","")),LEN(B285)&lt;&gt;LEN(SUBSTITUTE(B285,"&lt;","")),LEN(B285)&lt;&gt;LEN(SUBSTITUTE(B285,"&gt;","")))),"ID: tekst zaczynający się od A–Z, do 64 znaków; bez *, ?, ~, =, &lt; i &gt;. Przykład: T-001.",IF(COUNTIFS('Trades'!$A$9:$A$208,B285)&lt;&gt;1,"ID musi pasować do jednego wiersza Trades",IF(NOT(ISNUMBER(C285)),"Podaj prawidłowy czas zamknięcia",IF(OR(C285&lt;1,C285&gt;2958465),"Podaj prawidłowy czas zamknięcia",IF(NOT(ISNUMBER(D285)),"Podaj dodatnią zamkniętą ilość",IF(OR(D285&lt;=0,D285&gt;1000000,ROUND(D285,8)&lt;&gt;D285),"Podaj dodatnią zamkniętą ilość",IF(NOT(ISNUMBER(INDEX('Trades'!$D$9:$D$208,MATCH(B285,'Trades'!$A$9:$A$208,0)))),"Podaj prawidłowy czas otwarcia",IF(C285&lt;INDEX('Trades'!$D$9:$D$208,MATCH(B285,'Trades'!$A$9:$A$208,0)),"Wyjście poprzedza otwarcie",IF(AND(E285&lt;&gt;"",OR(NOT(ISNUMBER(E285)),E285&lt;=0)),"Podaj dodatnią cenę lub pozostaw puste",IF(AND(F285&lt;&gt;"",NOT(ISNUMBER(F285))),"P&amp;L brutto musi być liczbą lub pozostać pusty",IF(AND(ISNUMBER(F285),OR(ABS(F285)&gt;1000000000,ROUND(F285,2)&lt;&gt;F285)),"Kwoty: do 2 miejsc po przecinku; wartość bezwzględna wpisu ≤ 1 000 000 000.",""))))))))))))))))</x:f>
      </x:c>
      <x:c r="I285" s="29" t="str">
        <x:f>IF(ISNUMBER(D285),ROUND(D285,8),"")</x:f>
      </x:c>
      <x:c r="J285" s="29" t="n">
        <x:f>IF(ISNUMBER(F285),1,0)</x:f>
        <x:v>0</x:v>
      </x:c>
      <x:c r="K285" s="29" t="n">
        <x:f>IF(COUNTA(A285:F285)=0,0,1)</x:f>
        <x:v>0</x:v>
      </x:c>
    </x:row>
    <x:row r="286" ht="36" customHeight="1">
      <x:c r="A286" s="34"/>
      <x:c r="B286" s="34"/>
      <x:c r="C286" s="35"/>
      <x:c r="D286" s="36"/>
      <x:c r="E286" s="36"/>
      <x:c r="F286" s="37"/>
      <x:c r="G286" s="38" t="n">
        <x:f>IF(K286=0,0,IF(H286="",1,-1))</x:f>
        <x:v>0</x:v>
      </x:c>
      <x:c r="H286" s="33" t="str">
        <x:f>IF(K286=0,"",IF(A286="","Podaj ID wyjścia",IF(IF(IFERROR(OR(CODE(UPPER(LEFT(A286,1)))&lt;65,CODE(UPPER(LEFT(A286,1)))&gt;90),TRUE),TRUE,OR(NOT(ISTEXT(A286)),LEN(A286)&gt;64,LEN(A286)&lt;&gt;LEN(SUBSTITUTE(A286,"*","")),LEN(A286)&lt;&gt;LEN(SUBSTITUTE(A286,"?","")),LEN(A286)&lt;&gt;LEN(SUBSTITUTE(A286,"~","")),LEN(A286)&lt;&gt;LEN(SUBSTITUTE(A286,"=","")),LEN(A286)&lt;&gt;LEN(SUBSTITUTE(A286,"&lt;","")),LEN(A286)&lt;&gt;LEN(SUBSTITUTE(A286,"&gt;","")))),"ID: tekst zaczynający się od A–Z, do 64 znaków; bez *, ?, ~, =, &lt; i &gt;. Przykład: T-001.",IF(COUNTIFS('Exits'!$A$9:$A$608,A286)&lt;&gt;1,"ID wyjścia się powtarza",IF(B286="","Podaj ID nadrzędnej transakcji",IF(IF(IFERROR(OR(CODE(UPPER(LEFT(B286,1)))&lt;65,CODE(UPPER(LEFT(B286,1)))&gt;90),TRUE),TRUE,OR(NOT(ISTEXT(B286)),LEN(B286)&gt;64,LEN(B286)&lt;&gt;LEN(SUBSTITUTE(B286,"*","")),LEN(B286)&lt;&gt;LEN(SUBSTITUTE(B286,"?","")),LEN(B286)&lt;&gt;LEN(SUBSTITUTE(B286,"~","")),LEN(B286)&lt;&gt;LEN(SUBSTITUTE(B286,"=","")),LEN(B286)&lt;&gt;LEN(SUBSTITUTE(B286,"&lt;","")),LEN(B286)&lt;&gt;LEN(SUBSTITUTE(B286,"&gt;","")))),"ID: tekst zaczynający się od A–Z, do 64 znaków; bez *, ?, ~, =, &lt; i &gt;. Przykład: T-001.",IF(COUNTIFS('Trades'!$A$9:$A$208,B286)&lt;&gt;1,"ID musi pasować do jednego wiersza Trades",IF(NOT(ISNUMBER(C286)),"Podaj prawidłowy czas zamknięcia",IF(OR(C286&lt;1,C286&gt;2958465),"Podaj prawidłowy czas zamknięcia",IF(NOT(ISNUMBER(D286)),"Podaj dodatnią zamkniętą ilość",IF(OR(D286&lt;=0,D286&gt;1000000,ROUND(D286,8)&lt;&gt;D286),"Podaj dodatnią zamkniętą ilość",IF(NOT(ISNUMBER(INDEX('Trades'!$D$9:$D$208,MATCH(B286,'Trades'!$A$9:$A$208,0)))),"Podaj prawidłowy czas otwarcia",IF(C286&lt;INDEX('Trades'!$D$9:$D$208,MATCH(B286,'Trades'!$A$9:$A$208,0)),"Wyjście poprzedza otwarcie",IF(AND(E286&lt;&gt;"",OR(NOT(ISNUMBER(E286)),E286&lt;=0)),"Podaj dodatnią cenę lub pozostaw puste",IF(AND(F286&lt;&gt;"",NOT(ISNUMBER(F286))),"P&amp;L brutto musi być liczbą lub pozostać pusty",IF(AND(ISNUMBER(F286),OR(ABS(F286)&gt;1000000000,ROUND(F286,2)&lt;&gt;F286)),"Kwoty: do 2 miejsc po przecinku; wartość bezwzględna wpisu ≤ 1 000 000 000.",""))))))))))))))))</x:f>
      </x:c>
      <x:c r="I286" s="29" t="str">
        <x:f>IF(ISNUMBER(D286),ROUND(D286,8),"")</x:f>
      </x:c>
      <x:c r="J286" s="29" t="n">
        <x:f>IF(ISNUMBER(F286),1,0)</x:f>
        <x:v>0</x:v>
      </x:c>
      <x:c r="K286" s="29" t="n">
        <x:f>IF(COUNTA(A286:F286)=0,0,1)</x:f>
        <x:v>0</x:v>
      </x:c>
    </x:row>
    <x:row r="287" ht="36" customHeight="1">
      <x:c r="A287" s="34"/>
      <x:c r="B287" s="34"/>
      <x:c r="C287" s="35"/>
      <x:c r="D287" s="36"/>
      <x:c r="E287" s="36"/>
      <x:c r="F287" s="37"/>
      <x:c r="G287" s="38" t="n">
        <x:f>IF(K287=0,0,IF(H287="",1,-1))</x:f>
        <x:v>0</x:v>
      </x:c>
      <x:c r="H287" s="33" t="str">
        <x:f>IF(K287=0,"",IF(A287="","Podaj ID wyjścia",IF(IF(IFERROR(OR(CODE(UPPER(LEFT(A287,1)))&lt;65,CODE(UPPER(LEFT(A287,1)))&gt;90),TRUE),TRUE,OR(NOT(ISTEXT(A287)),LEN(A287)&gt;64,LEN(A287)&lt;&gt;LEN(SUBSTITUTE(A287,"*","")),LEN(A287)&lt;&gt;LEN(SUBSTITUTE(A287,"?","")),LEN(A287)&lt;&gt;LEN(SUBSTITUTE(A287,"~","")),LEN(A287)&lt;&gt;LEN(SUBSTITUTE(A287,"=","")),LEN(A287)&lt;&gt;LEN(SUBSTITUTE(A287,"&lt;","")),LEN(A287)&lt;&gt;LEN(SUBSTITUTE(A287,"&gt;","")))),"ID: tekst zaczynający się od A–Z, do 64 znaków; bez *, ?, ~, =, &lt; i &gt;. Przykład: T-001.",IF(COUNTIFS('Exits'!$A$9:$A$608,A287)&lt;&gt;1,"ID wyjścia się powtarza",IF(B287="","Podaj ID nadrzędnej transakcji",IF(IF(IFERROR(OR(CODE(UPPER(LEFT(B287,1)))&lt;65,CODE(UPPER(LEFT(B287,1)))&gt;90),TRUE),TRUE,OR(NOT(ISTEXT(B287)),LEN(B287)&gt;64,LEN(B287)&lt;&gt;LEN(SUBSTITUTE(B287,"*","")),LEN(B287)&lt;&gt;LEN(SUBSTITUTE(B287,"?","")),LEN(B287)&lt;&gt;LEN(SUBSTITUTE(B287,"~","")),LEN(B287)&lt;&gt;LEN(SUBSTITUTE(B287,"=","")),LEN(B287)&lt;&gt;LEN(SUBSTITUTE(B287,"&lt;","")),LEN(B287)&lt;&gt;LEN(SUBSTITUTE(B287,"&gt;","")))),"ID: tekst zaczynający się od A–Z, do 64 znaków; bez *, ?, ~, =, &lt; i &gt;. Przykład: T-001.",IF(COUNTIFS('Trades'!$A$9:$A$208,B287)&lt;&gt;1,"ID musi pasować do jednego wiersza Trades",IF(NOT(ISNUMBER(C287)),"Podaj prawidłowy czas zamknięcia",IF(OR(C287&lt;1,C287&gt;2958465),"Podaj prawidłowy czas zamknięcia",IF(NOT(ISNUMBER(D287)),"Podaj dodatnią zamkniętą ilość",IF(OR(D287&lt;=0,D287&gt;1000000,ROUND(D287,8)&lt;&gt;D287),"Podaj dodatnią zamkniętą ilość",IF(NOT(ISNUMBER(INDEX('Trades'!$D$9:$D$208,MATCH(B287,'Trades'!$A$9:$A$208,0)))),"Podaj prawidłowy czas otwarcia",IF(C287&lt;INDEX('Trades'!$D$9:$D$208,MATCH(B287,'Trades'!$A$9:$A$208,0)),"Wyjście poprzedza otwarcie",IF(AND(E287&lt;&gt;"",OR(NOT(ISNUMBER(E287)),E287&lt;=0)),"Podaj dodatnią cenę lub pozostaw puste",IF(AND(F287&lt;&gt;"",NOT(ISNUMBER(F287))),"P&amp;L brutto musi być liczbą lub pozostać pusty",IF(AND(ISNUMBER(F287),OR(ABS(F287)&gt;1000000000,ROUND(F287,2)&lt;&gt;F287)),"Kwoty: do 2 miejsc po przecinku; wartość bezwzględna wpisu ≤ 1 000 000 000.",""))))))))))))))))</x:f>
      </x:c>
      <x:c r="I287" s="29" t="str">
        <x:f>IF(ISNUMBER(D287),ROUND(D287,8),"")</x:f>
      </x:c>
      <x:c r="J287" s="29" t="n">
        <x:f>IF(ISNUMBER(F287),1,0)</x:f>
        <x:v>0</x:v>
      </x:c>
      <x:c r="K287" s="29" t="n">
        <x:f>IF(COUNTA(A287:F287)=0,0,1)</x:f>
        <x:v>0</x:v>
      </x:c>
    </x:row>
    <x:row r="288" ht="36" customHeight="1">
      <x:c r="A288" s="34"/>
      <x:c r="B288" s="34"/>
      <x:c r="C288" s="35"/>
      <x:c r="D288" s="36"/>
      <x:c r="E288" s="36"/>
      <x:c r="F288" s="37"/>
      <x:c r="G288" s="38" t="n">
        <x:f>IF(K288=0,0,IF(H288="",1,-1))</x:f>
        <x:v>0</x:v>
      </x:c>
      <x:c r="H288" s="33" t="str">
        <x:f>IF(K288=0,"",IF(A288="","Podaj ID wyjścia",IF(IF(IFERROR(OR(CODE(UPPER(LEFT(A288,1)))&lt;65,CODE(UPPER(LEFT(A288,1)))&gt;90),TRUE),TRUE,OR(NOT(ISTEXT(A288)),LEN(A288)&gt;64,LEN(A288)&lt;&gt;LEN(SUBSTITUTE(A288,"*","")),LEN(A288)&lt;&gt;LEN(SUBSTITUTE(A288,"?","")),LEN(A288)&lt;&gt;LEN(SUBSTITUTE(A288,"~","")),LEN(A288)&lt;&gt;LEN(SUBSTITUTE(A288,"=","")),LEN(A288)&lt;&gt;LEN(SUBSTITUTE(A288,"&lt;","")),LEN(A288)&lt;&gt;LEN(SUBSTITUTE(A288,"&gt;","")))),"ID: tekst zaczynający się od A–Z, do 64 znaków; bez *, ?, ~, =, &lt; i &gt;. Przykład: T-001.",IF(COUNTIFS('Exits'!$A$9:$A$608,A288)&lt;&gt;1,"ID wyjścia się powtarza",IF(B288="","Podaj ID nadrzędnej transakcji",IF(IF(IFERROR(OR(CODE(UPPER(LEFT(B288,1)))&lt;65,CODE(UPPER(LEFT(B288,1)))&gt;90),TRUE),TRUE,OR(NOT(ISTEXT(B288)),LEN(B288)&gt;64,LEN(B288)&lt;&gt;LEN(SUBSTITUTE(B288,"*","")),LEN(B288)&lt;&gt;LEN(SUBSTITUTE(B288,"?","")),LEN(B288)&lt;&gt;LEN(SUBSTITUTE(B288,"~","")),LEN(B288)&lt;&gt;LEN(SUBSTITUTE(B288,"=","")),LEN(B288)&lt;&gt;LEN(SUBSTITUTE(B288,"&lt;","")),LEN(B288)&lt;&gt;LEN(SUBSTITUTE(B288,"&gt;","")))),"ID: tekst zaczynający się od A–Z, do 64 znaków; bez *, ?, ~, =, &lt; i &gt;. Przykład: T-001.",IF(COUNTIFS('Trades'!$A$9:$A$208,B288)&lt;&gt;1,"ID musi pasować do jednego wiersza Trades",IF(NOT(ISNUMBER(C288)),"Podaj prawidłowy czas zamknięcia",IF(OR(C288&lt;1,C288&gt;2958465),"Podaj prawidłowy czas zamknięcia",IF(NOT(ISNUMBER(D288)),"Podaj dodatnią zamkniętą ilość",IF(OR(D288&lt;=0,D288&gt;1000000,ROUND(D288,8)&lt;&gt;D288),"Podaj dodatnią zamkniętą ilość",IF(NOT(ISNUMBER(INDEX('Trades'!$D$9:$D$208,MATCH(B288,'Trades'!$A$9:$A$208,0)))),"Podaj prawidłowy czas otwarcia",IF(C288&lt;INDEX('Trades'!$D$9:$D$208,MATCH(B288,'Trades'!$A$9:$A$208,0)),"Wyjście poprzedza otwarcie",IF(AND(E288&lt;&gt;"",OR(NOT(ISNUMBER(E288)),E288&lt;=0)),"Podaj dodatnią cenę lub pozostaw puste",IF(AND(F288&lt;&gt;"",NOT(ISNUMBER(F288))),"P&amp;L brutto musi być liczbą lub pozostać pusty",IF(AND(ISNUMBER(F288),OR(ABS(F288)&gt;1000000000,ROUND(F288,2)&lt;&gt;F288)),"Kwoty: do 2 miejsc po przecinku; wartość bezwzględna wpisu ≤ 1 000 000 000.",""))))))))))))))))</x:f>
      </x:c>
      <x:c r="I288" s="29" t="str">
        <x:f>IF(ISNUMBER(D288),ROUND(D288,8),"")</x:f>
      </x:c>
      <x:c r="J288" s="29" t="n">
        <x:f>IF(ISNUMBER(F288),1,0)</x:f>
        <x:v>0</x:v>
      </x:c>
      <x:c r="K288" s="29" t="n">
        <x:f>IF(COUNTA(A288:F288)=0,0,1)</x:f>
        <x:v>0</x:v>
      </x:c>
    </x:row>
    <x:row r="289" ht="36" customHeight="1">
      <x:c r="A289" s="34"/>
      <x:c r="B289" s="34"/>
      <x:c r="C289" s="35"/>
      <x:c r="D289" s="36"/>
      <x:c r="E289" s="36"/>
      <x:c r="F289" s="37"/>
      <x:c r="G289" s="38" t="n">
        <x:f>IF(K289=0,0,IF(H289="",1,-1))</x:f>
        <x:v>0</x:v>
      </x:c>
      <x:c r="H289" s="33" t="str">
        <x:f>IF(K289=0,"",IF(A289="","Podaj ID wyjścia",IF(IF(IFERROR(OR(CODE(UPPER(LEFT(A289,1)))&lt;65,CODE(UPPER(LEFT(A289,1)))&gt;90),TRUE),TRUE,OR(NOT(ISTEXT(A289)),LEN(A289)&gt;64,LEN(A289)&lt;&gt;LEN(SUBSTITUTE(A289,"*","")),LEN(A289)&lt;&gt;LEN(SUBSTITUTE(A289,"?","")),LEN(A289)&lt;&gt;LEN(SUBSTITUTE(A289,"~","")),LEN(A289)&lt;&gt;LEN(SUBSTITUTE(A289,"=","")),LEN(A289)&lt;&gt;LEN(SUBSTITUTE(A289,"&lt;","")),LEN(A289)&lt;&gt;LEN(SUBSTITUTE(A289,"&gt;","")))),"ID: tekst zaczynający się od A–Z, do 64 znaków; bez *, ?, ~, =, &lt; i &gt;. Przykład: T-001.",IF(COUNTIFS('Exits'!$A$9:$A$608,A289)&lt;&gt;1,"ID wyjścia się powtarza",IF(B289="","Podaj ID nadrzędnej transakcji",IF(IF(IFERROR(OR(CODE(UPPER(LEFT(B289,1)))&lt;65,CODE(UPPER(LEFT(B289,1)))&gt;90),TRUE),TRUE,OR(NOT(ISTEXT(B289)),LEN(B289)&gt;64,LEN(B289)&lt;&gt;LEN(SUBSTITUTE(B289,"*","")),LEN(B289)&lt;&gt;LEN(SUBSTITUTE(B289,"?","")),LEN(B289)&lt;&gt;LEN(SUBSTITUTE(B289,"~","")),LEN(B289)&lt;&gt;LEN(SUBSTITUTE(B289,"=","")),LEN(B289)&lt;&gt;LEN(SUBSTITUTE(B289,"&lt;","")),LEN(B289)&lt;&gt;LEN(SUBSTITUTE(B289,"&gt;","")))),"ID: tekst zaczynający się od A–Z, do 64 znaków; bez *, ?, ~, =, &lt; i &gt;. Przykład: T-001.",IF(COUNTIFS('Trades'!$A$9:$A$208,B289)&lt;&gt;1,"ID musi pasować do jednego wiersza Trades",IF(NOT(ISNUMBER(C289)),"Podaj prawidłowy czas zamknięcia",IF(OR(C289&lt;1,C289&gt;2958465),"Podaj prawidłowy czas zamknięcia",IF(NOT(ISNUMBER(D289)),"Podaj dodatnią zamkniętą ilość",IF(OR(D289&lt;=0,D289&gt;1000000,ROUND(D289,8)&lt;&gt;D289),"Podaj dodatnią zamkniętą ilość",IF(NOT(ISNUMBER(INDEX('Trades'!$D$9:$D$208,MATCH(B289,'Trades'!$A$9:$A$208,0)))),"Podaj prawidłowy czas otwarcia",IF(C289&lt;INDEX('Trades'!$D$9:$D$208,MATCH(B289,'Trades'!$A$9:$A$208,0)),"Wyjście poprzedza otwarcie",IF(AND(E289&lt;&gt;"",OR(NOT(ISNUMBER(E289)),E289&lt;=0)),"Podaj dodatnią cenę lub pozostaw puste",IF(AND(F289&lt;&gt;"",NOT(ISNUMBER(F289))),"P&amp;L brutto musi być liczbą lub pozostać pusty",IF(AND(ISNUMBER(F289),OR(ABS(F289)&gt;1000000000,ROUND(F289,2)&lt;&gt;F289)),"Kwoty: do 2 miejsc po przecinku; wartość bezwzględna wpisu ≤ 1 000 000 000.",""))))))))))))))))</x:f>
      </x:c>
      <x:c r="I289" s="29" t="str">
        <x:f>IF(ISNUMBER(D289),ROUND(D289,8),"")</x:f>
      </x:c>
      <x:c r="J289" s="29" t="n">
        <x:f>IF(ISNUMBER(F289),1,0)</x:f>
        <x:v>0</x:v>
      </x:c>
      <x:c r="K289" s="29" t="n">
        <x:f>IF(COUNTA(A289:F289)=0,0,1)</x:f>
        <x:v>0</x:v>
      </x:c>
    </x:row>
    <x:row r="290" ht="36" customHeight="1">
      <x:c r="A290" s="34"/>
      <x:c r="B290" s="34"/>
      <x:c r="C290" s="35"/>
      <x:c r="D290" s="36"/>
      <x:c r="E290" s="36"/>
      <x:c r="F290" s="37"/>
      <x:c r="G290" s="38" t="n">
        <x:f>IF(K290=0,0,IF(H290="",1,-1))</x:f>
        <x:v>0</x:v>
      </x:c>
      <x:c r="H290" s="33" t="str">
        <x:f>IF(K290=0,"",IF(A290="","Podaj ID wyjścia",IF(IF(IFERROR(OR(CODE(UPPER(LEFT(A290,1)))&lt;65,CODE(UPPER(LEFT(A290,1)))&gt;90),TRUE),TRUE,OR(NOT(ISTEXT(A290)),LEN(A290)&gt;64,LEN(A290)&lt;&gt;LEN(SUBSTITUTE(A290,"*","")),LEN(A290)&lt;&gt;LEN(SUBSTITUTE(A290,"?","")),LEN(A290)&lt;&gt;LEN(SUBSTITUTE(A290,"~","")),LEN(A290)&lt;&gt;LEN(SUBSTITUTE(A290,"=","")),LEN(A290)&lt;&gt;LEN(SUBSTITUTE(A290,"&lt;","")),LEN(A290)&lt;&gt;LEN(SUBSTITUTE(A290,"&gt;","")))),"ID: tekst zaczynający się od A–Z, do 64 znaków; bez *, ?, ~, =, &lt; i &gt;. Przykład: T-001.",IF(COUNTIFS('Exits'!$A$9:$A$608,A290)&lt;&gt;1,"ID wyjścia się powtarza",IF(B290="","Podaj ID nadrzędnej transakcji",IF(IF(IFERROR(OR(CODE(UPPER(LEFT(B290,1)))&lt;65,CODE(UPPER(LEFT(B290,1)))&gt;90),TRUE),TRUE,OR(NOT(ISTEXT(B290)),LEN(B290)&gt;64,LEN(B290)&lt;&gt;LEN(SUBSTITUTE(B290,"*","")),LEN(B290)&lt;&gt;LEN(SUBSTITUTE(B290,"?","")),LEN(B290)&lt;&gt;LEN(SUBSTITUTE(B290,"~","")),LEN(B290)&lt;&gt;LEN(SUBSTITUTE(B290,"=","")),LEN(B290)&lt;&gt;LEN(SUBSTITUTE(B290,"&lt;","")),LEN(B290)&lt;&gt;LEN(SUBSTITUTE(B290,"&gt;","")))),"ID: tekst zaczynający się od A–Z, do 64 znaków; bez *, ?, ~, =, &lt; i &gt;. Przykład: T-001.",IF(COUNTIFS('Trades'!$A$9:$A$208,B290)&lt;&gt;1,"ID musi pasować do jednego wiersza Trades",IF(NOT(ISNUMBER(C290)),"Podaj prawidłowy czas zamknięcia",IF(OR(C290&lt;1,C290&gt;2958465),"Podaj prawidłowy czas zamknięcia",IF(NOT(ISNUMBER(D290)),"Podaj dodatnią zamkniętą ilość",IF(OR(D290&lt;=0,D290&gt;1000000,ROUND(D290,8)&lt;&gt;D290),"Podaj dodatnią zamkniętą ilość",IF(NOT(ISNUMBER(INDEX('Trades'!$D$9:$D$208,MATCH(B290,'Trades'!$A$9:$A$208,0)))),"Podaj prawidłowy czas otwarcia",IF(C290&lt;INDEX('Trades'!$D$9:$D$208,MATCH(B290,'Trades'!$A$9:$A$208,0)),"Wyjście poprzedza otwarcie",IF(AND(E290&lt;&gt;"",OR(NOT(ISNUMBER(E290)),E290&lt;=0)),"Podaj dodatnią cenę lub pozostaw puste",IF(AND(F290&lt;&gt;"",NOT(ISNUMBER(F290))),"P&amp;L brutto musi być liczbą lub pozostać pusty",IF(AND(ISNUMBER(F290),OR(ABS(F290)&gt;1000000000,ROUND(F290,2)&lt;&gt;F290)),"Kwoty: do 2 miejsc po przecinku; wartość bezwzględna wpisu ≤ 1 000 000 000.",""))))))))))))))))</x:f>
      </x:c>
      <x:c r="I290" s="29" t="str">
        <x:f>IF(ISNUMBER(D290),ROUND(D290,8),"")</x:f>
      </x:c>
      <x:c r="J290" s="29" t="n">
        <x:f>IF(ISNUMBER(F290),1,0)</x:f>
        <x:v>0</x:v>
      </x:c>
      <x:c r="K290" s="29" t="n">
        <x:f>IF(COUNTA(A290:F290)=0,0,1)</x:f>
        <x:v>0</x:v>
      </x:c>
    </x:row>
    <x:row r="291" ht="36" customHeight="1">
      <x:c r="A291" s="34"/>
      <x:c r="B291" s="34"/>
      <x:c r="C291" s="35"/>
      <x:c r="D291" s="36"/>
      <x:c r="E291" s="36"/>
      <x:c r="F291" s="37"/>
      <x:c r="G291" s="38" t="n">
        <x:f>IF(K291=0,0,IF(H291="",1,-1))</x:f>
        <x:v>0</x:v>
      </x:c>
      <x:c r="H291" s="33" t="str">
        <x:f>IF(K291=0,"",IF(A291="","Podaj ID wyjścia",IF(IF(IFERROR(OR(CODE(UPPER(LEFT(A291,1)))&lt;65,CODE(UPPER(LEFT(A291,1)))&gt;90),TRUE),TRUE,OR(NOT(ISTEXT(A291)),LEN(A291)&gt;64,LEN(A291)&lt;&gt;LEN(SUBSTITUTE(A291,"*","")),LEN(A291)&lt;&gt;LEN(SUBSTITUTE(A291,"?","")),LEN(A291)&lt;&gt;LEN(SUBSTITUTE(A291,"~","")),LEN(A291)&lt;&gt;LEN(SUBSTITUTE(A291,"=","")),LEN(A291)&lt;&gt;LEN(SUBSTITUTE(A291,"&lt;","")),LEN(A291)&lt;&gt;LEN(SUBSTITUTE(A291,"&gt;","")))),"ID: tekst zaczynający się od A–Z, do 64 znaków; bez *, ?, ~, =, &lt; i &gt;. Przykład: T-001.",IF(COUNTIFS('Exits'!$A$9:$A$608,A291)&lt;&gt;1,"ID wyjścia się powtarza",IF(B291="","Podaj ID nadrzędnej transakcji",IF(IF(IFERROR(OR(CODE(UPPER(LEFT(B291,1)))&lt;65,CODE(UPPER(LEFT(B291,1)))&gt;90),TRUE),TRUE,OR(NOT(ISTEXT(B291)),LEN(B291)&gt;64,LEN(B291)&lt;&gt;LEN(SUBSTITUTE(B291,"*","")),LEN(B291)&lt;&gt;LEN(SUBSTITUTE(B291,"?","")),LEN(B291)&lt;&gt;LEN(SUBSTITUTE(B291,"~","")),LEN(B291)&lt;&gt;LEN(SUBSTITUTE(B291,"=","")),LEN(B291)&lt;&gt;LEN(SUBSTITUTE(B291,"&lt;","")),LEN(B291)&lt;&gt;LEN(SUBSTITUTE(B291,"&gt;","")))),"ID: tekst zaczynający się od A–Z, do 64 znaków; bez *, ?, ~, =, &lt; i &gt;. Przykład: T-001.",IF(COUNTIFS('Trades'!$A$9:$A$208,B291)&lt;&gt;1,"ID musi pasować do jednego wiersza Trades",IF(NOT(ISNUMBER(C291)),"Podaj prawidłowy czas zamknięcia",IF(OR(C291&lt;1,C291&gt;2958465),"Podaj prawidłowy czas zamknięcia",IF(NOT(ISNUMBER(D291)),"Podaj dodatnią zamkniętą ilość",IF(OR(D291&lt;=0,D291&gt;1000000,ROUND(D291,8)&lt;&gt;D291),"Podaj dodatnią zamkniętą ilość",IF(NOT(ISNUMBER(INDEX('Trades'!$D$9:$D$208,MATCH(B291,'Trades'!$A$9:$A$208,0)))),"Podaj prawidłowy czas otwarcia",IF(C291&lt;INDEX('Trades'!$D$9:$D$208,MATCH(B291,'Trades'!$A$9:$A$208,0)),"Wyjście poprzedza otwarcie",IF(AND(E291&lt;&gt;"",OR(NOT(ISNUMBER(E291)),E291&lt;=0)),"Podaj dodatnią cenę lub pozostaw puste",IF(AND(F291&lt;&gt;"",NOT(ISNUMBER(F291))),"P&amp;L brutto musi być liczbą lub pozostać pusty",IF(AND(ISNUMBER(F291),OR(ABS(F291)&gt;1000000000,ROUND(F291,2)&lt;&gt;F291)),"Kwoty: do 2 miejsc po przecinku; wartość bezwzględna wpisu ≤ 1 000 000 000.",""))))))))))))))))</x:f>
      </x:c>
      <x:c r="I291" s="29" t="str">
        <x:f>IF(ISNUMBER(D291),ROUND(D291,8),"")</x:f>
      </x:c>
      <x:c r="J291" s="29" t="n">
        <x:f>IF(ISNUMBER(F291),1,0)</x:f>
        <x:v>0</x:v>
      </x:c>
      <x:c r="K291" s="29" t="n">
        <x:f>IF(COUNTA(A291:F291)=0,0,1)</x:f>
        <x:v>0</x:v>
      </x:c>
    </x:row>
    <x:row r="292" ht="36" customHeight="1">
      <x:c r="A292" s="34"/>
      <x:c r="B292" s="34"/>
      <x:c r="C292" s="35"/>
      <x:c r="D292" s="36"/>
      <x:c r="E292" s="36"/>
      <x:c r="F292" s="37"/>
      <x:c r="G292" s="38" t="n">
        <x:f>IF(K292=0,0,IF(H292="",1,-1))</x:f>
        <x:v>0</x:v>
      </x:c>
      <x:c r="H292" s="33" t="str">
        <x:f>IF(K292=0,"",IF(A292="","Podaj ID wyjścia",IF(IF(IFERROR(OR(CODE(UPPER(LEFT(A292,1)))&lt;65,CODE(UPPER(LEFT(A292,1)))&gt;90),TRUE),TRUE,OR(NOT(ISTEXT(A292)),LEN(A292)&gt;64,LEN(A292)&lt;&gt;LEN(SUBSTITUTE(A292,"*","")),LEN(A292)&lt;&gt;LEN(SUBSTITUTE(A292,"?","")),LEN(A292)&lt;&gt;LEN(SUBSTITUTE(A292,"~","")),LEN(A292)&lt;&gt;LEN(SUBSTITUTE(A292,"=","")),LEN(A292)&lt;&gt;LEN(SUBSTITUTE(A292,"&lt;","")),LEN(A292)&lt;&gt;LEN(SUBSTITUTE(A292,"&gt;","")))),"ID: tekst zaczynający się od A–Z, do 64 znaków; bez *, ?, ~, =, &lt; i &gt;. Przykład: T-001.",IF(COUNTIFS('Exits'!$A$9:$A$608,A292)&lt;&gt;1,"ID wyjścia się powtarza",IF(B292="","Podaj ID nadrzędnej transakcji",IF(IF(IFERROR(OR(CODE(UPPER(LEFT(B292,1)))&lt;65,CODE(UPPER(LEFT(B292,1)))&gt;90),TRUE),TRUE,OR(NOT(ISTEXT(B292)),LEN(B292)&gt;64,LEN(B292)&lt;&gt;LEN(SUBSTITUTE(B292,"*","")),LEN(B292)&lt;&gt;LEN(SUBSTITUTE(B292,"?","")),LEN(B292)&lt;&gt;LEN(SUBSTITUTE(B292,"~","")),LEN(B292)&lt;&gt;LEN(SUBSTITUTE(B292,"=","")),LEN(B292)&lt;&gt;LEN(SUBSTITUTE(B292,"&lt;","")),LEN(B292)&lt;&gt;LEN(SUBSTITUTE(B292,"&gt;","")))),"ID: tekst zaczynający się od A–Z, do 64 znaków; bez *, ?, ~, =, &lt; i &gt;. Przykład: T-001.",IF(COUNTIFS('Trades'!$A$9:$A$208,B292)&lt;&gt;1,"ID musi pasować do jednego wiersza Trades",IF(NOT(ISNUMBER(C292)),"Podaj prawidłowy czas zamknięcia",IF(OR(C292&lt;1,C292&gt;2958465),"Podaj prawidłowy czas zamknięcia",IF(NOT(ISNUMBER(D292)),"Podaj dodatnią zamkniętą ilość",IF(OR(D292&lt;=0,D292&gt;1000000,ROUND(D292,8)&lt;&gt;D292),"Podaj dodatnią zamkniętą ilość",IF(NOT(ISNUMBER(INDEX('Trades'!$D$9:$D$208,MATCH(B292,'Trades'!$A$9:$A$208,0)))),"Podaj prawidłowy czas otwarcia",IF(C292&lt;INDEX('Trades'!$D$9:$D$208,MATCH(B292,'Trades'!$A$9:$A$208,0)),"Wyjście poprzedza otwarcie",IF(AND(E292&lt;&gt;"",OR(NOT(ISNUMBER(E292)),E292&lt;=0)),"Podaj dodatnią cenę lub pozostaw puste",IF(AND(F292&lt;&gt;"",NOT(ISNUMBER(F292))),"P&amp;L brutto musi być liczbą lub pozostać pusty",IF(AND(ISNUMBER(F292),OR(ABS(F292)&gt;1000000000,ROUND(F292,2)&lt;&gt;F292)),"Kwoty: do 2 miejsc po przecinku; wartość bezwzględna wpisu ≤ 1 000 000 000.",""))))))))))))))))</x:f>
      </x:c>
      <x:c r="I292" s="29" t="str">
        <x:f>IF(ISNUMBER(D292),ROUND(D292,8),"")</x:f>
      </x:c>
      <x:c r="J292" s="29" t="n">
        <x:f>IF(ISNUMBER(F292),1,0)</x:f>
        <x:v>0</x:v>
      </x:c>
      <x:c r="K292" s="29" t="n">
        <x:f>IF(COUNTA(A292:F292)=0,0,1)</x:f>
        <x:v>0</x:v>
      </x:c>
    </x:row>
    <x:row r="293" ht="36" customHeight="1">
      <x:c r="A293" s="34"/>
      <x:c r="B293" s="34"/>
      <x:c r="C293" s="35"/>
      <x:c r="D293" s="36"/>
      <x:c r="E293" s="36"/>
      <x:c r="F293" s="37"/>
      <x:c r="G293" s="38" t="n">
        <x:f>IF(K293=0,0,IF(H293="",1,-1))</x:f>
        <x:v>0</x:v>
      </x:c>
      <x:c r="H293" s="33" t="str">
        <x:f>IF(K293=0,"",IF(A293="","Podaj ID wyjścia",IF(IF(IFERROR(OR(CODE(UPPER(LEFT(A293,1)))&lt;65,CODE(UPPER(LEFT(A293,1)))&gt;90),TRUE),TRUE,OR(NOT(ISTEXT(A293)),LEN(A293)&gt;64,LEN(A293)&lt;&gt;LEN(SUBSTITUTE(A293,"*","")),LEN(A293)&lt;&gt;LEN(SUBSTITUTE(A293,"?","")),LEN(A293)&lt;&gt;LEN(SUBSTITUTE(A293,"~","")),LEN(A293)&lt;&gt;LEN(SUBSTITUTE(A293,"=","")),LEN(A293)&lt;&gt;LEN(SUBSTITUTE(A293,"&lt;","")),LEN(A293)&lt;&gt;LEN(SUBSTITUTE(A293,"&gt;","")))),"ID: tekst zaczynający się od A–Z, do 64 znaków; bez *, ?, ~, =, &lt; i &gt;. Przykład: T-001.",IF(COUNTIFS('Exits'!$A$9:$A$608,A293)&lt;&gt;1,"ID wyjścia się powtarza",IF(B293="","Podaj ID nadrzędnej transakcji",IF(IF(IFERROR(OR(CODE(UPPER(LEFT(B293,1)))&lt;65,CODE(UPPER(LEFT(B293,1)))&gt;90),TRUE),TRUE,OR(NOT(ISTEXT(B293)),LEN(B293)&gt;64,LEN(B293)&lt;&gt;LEN(SUBSTITUTE(B293,"*","")),LEN(B293)&lt;&gt;LEN(SUBSTITUTE(B293,"?","")),LEN(B293)&lt;&gt;LEN(SUBSTITUTE(B293,"~","")),LEN(B293)&lt;&gt;LEN(SUBSTITUTE(B293,"=","")),LEN(B293)&lt;&gt;LEN(SUBSTITUTE(B293,"&lt;","")),LEN(B293)&lt;&gt;LEN(SUBSTITUTE(B293,"&gt;","")))),"ID: tekst zaczynający się od A–Z, do 64 znaków; bez *, ?, ~, =, &lt; i &gt;. Przykład: T-001.",IF(COUNTIFS('Trades'!$A$9:$A$208,B293)&lt;&gt;1,"ID musi pasować do jednego wiersza Trades",IF(NOT(ISNUMBER(C293)),"Podaj prawidłowy czas zamknięcia",IF(OR(C293&lt;1,C293&gt;2958465),"Podaj prawidłowy czas zamknięcia",IF(NOT(ISNUMBER(D293)),"Podaj dodatnią zamkniętą ilość",IF(OR(D293&lt;=0,D293&gt;1000000,ROUND(D293,8)&lt;&gt;D293),"Podaj dodatnią zamkniętą ilość",IF(NOT(ISNUMBER(INDEX('Trades'!$D$9:$D$208,MATCH(B293,'Trades'!$A$9:$A$208,0)))),"Podaj prawidłowy czas otwarcia",IF(C293&lt;INDEX('Trades'!$D$9:$D$208,MATCH(B293,'Trades'!$A$9:$A$208,0)),"Wyjście poprzedza otwarcie",IF(AND(E293&lt;&gt;"",OR(NOT(ISNUMBER(E293)),E293&lt;=0)),"Podaj dodatnią cenę lub pozostaw puste",IF(AND(F293&lt;&gt;"",NOT(ISNUMBER(F293))),"P&amp;L brutto musi być liczbą lub pozostać pusty",IF(AND(ISNUMBER(F293),OR(ABS(F293)&gt;1000000000,ROUND(F293,2)&lt;&gt;F293)),"Kwoty: do 2 miejsc po przecinku; wartość bezwzględna wpisu ≤ 1 000 000 000.",""))))))))))))))))</x:f>
      </x:c>
      <x:c r="I293" s="29" t="str">
        <x:f>IF(ISNUMBER(D293),ROUND(D293,8),"")</x:f>
      </x:c>
      <x:c r="J293" s="29" t="n">
        <x:f>IF(ISNUMBER(F293),1,0)</x:f>
        <x:v>0</x:v>
      </x:c>
      <x:c r="K293" s="29" t="n">
        <x:f>IF(COUNTA(A293:F293)=0,0,1)</x:f>
        <x:v>0</x:v>
      </x:c>
    </x:row>
    <x:row r="294" ht="36" customHeight="1">
      <x:c r="A294" s="34"/>
      <x:c r="B294" s="34"/>
      <x:c r="C294" s="35"/>
      <x:c r="D294" s="36"/>
      <x:c r="E294" s="36"/>
      <x:c r="F294" s="37"/>
      <x:c r="G294" s="38" t="n">
        <x:f>IF(K294=0,0,IF(H294="",1,-1))</x:f>
        <x:v>0</x:v>
      </x:c>
      <x:c r="H294" s="33" t="str">
        <x:f>IF(K294=0,"",IF(A294="","Podaj ID wyjścia",IF(IF(IFERROR(OR(CODE(UPPER(LEFT(A294,1)))&lt;65,CODE(UPPER(LEFT(A294,1)))&gt;90),TRUE),TRUE,OR(NOT(ISTEXT(A294)),LEN(A294)&gt;64,LEN(A294)&lt;&gt;LEN(SUBSTITUTE(A294,"*","")),LEN(A294)&lt;&gt;LEN(SUBSTITUTE(A294,"?","")),LEN(A294)&lt;&gt;LEN(SUBSTITUTE(A294,"~","")),LEN(A294)&lt;&gt;LEN(SUBSTITUTE(A294,"=","")),LEN(A294)&lt;&gt;LEN(SUBSTITUTE(A294,"&lt;","")),LEN(A294)&lt;&gt;LEN(SUBSTITUTE(A294,"&gt;","")))),"ID: tekst zaczynający się od A–Z, do 64 znaków; bez *, ?, ~, =, &lt; i &gt;. Przykład: T-001.",IF(COUNTIFS('Exits'!$A$9:$A$608,A294)&lt;&gt;1,"ID wyjścia się powtarza",IF(B294="","Podaj ID nadrzędnej transakcji",IF(IF(IFERROR(OR(CODE(UPPER(LEFT(B294,1)))&lt;65,CODE(UPPER(LEFT(B294,1)))&gt;90),TRUE),TRUE,OR(NOT(ISTEXT(B294)),LEN(B294)&gt;64,LEN(B294)&lt;&gt;LEN(SUBSTITUTE(B294,"*","")),LEN(B294)&lt;&gt;LEN(SUBSTITUTE(B294,"?","")),LEN(B294)&lt;&gt;LEN(SUBSTITUTE(B294,"~","")),LEN(B294)&lt;&gt;LEN(SUBSTITUTE(B294,"=","")),LEN(B294)&lt;&gt;LEN(SUBSTITUTE(B294,"&lt;","")),LEN(B294)&lt;&gt;LEN(SUBSTITUTE(B294,"&gt;","")))),"ID: tekst zaczynający się od A–Z, do 64 znaków; bez *, ?, ~, =, &lt; i &gt;. Przykład: T-001.",IF(COUNTIFS('Trades'!$A$9:$A$208,B294)&lt;&gt;1,"ID musi pasować do jednego wiersza Trades",IF(NOT(ISNUMBER(C294)),"Podaj prawidłowy czas zamknięcia",IF(OR(C294&lt;1,C294&gt;2958465),"Podaj prawidłowy czas zamknięcia",IF(NOT(ISNUMBER(D294)),"Podaj dodatnią zamkniętą ilość",IF(OR(D294&lt;=0,D294&gt;1000000,ROUND(D294,8)&lt;&gt;D294),"Podaj dodatnią zamkniętą ilość",IF(NOT(ISNUMBER(INDEX('Trades'!$D$9:$D$208,MATCH(B294,'Trades'!$A$9:$A$208,0)))),"Podaj prawidłowy czas otwarcia",IF(C294&lt;INDEX('Trades'!$D$9:$D$208,MATCH(B294,'Trades'!$A$9:$A$208,0)),"Wyjście poprzedza otwarcie",IF(AND(E294&lt;&gt;"",OR(NOT(ISNUMBER(E294)),E294&lt;=0)),"Podaj dodatnią cenę lub pozostaw puste",IF(AND(F294&lt;&gt;"",NOT(ISNUMBER(F294))),"P&amp;L brutto musi być liczbą lub pozostać pusty",IF(AND(ISNUMBER(F294),OR(ABS(F294)&gt;1000000000,ROUND(F294,2)&lt;&gt;F294)),"Kwoty: do 2 miejsc po przecinku; wartość bezwzględna wpisu ≤ 1 000 000 000.",""))))))))))))))))</x:f>
      </x:c>
      <x:c r="I294" s="29" t="str">
        <x:f>IF(ISNUMBER(D294),ROUND(D294,8),"")</x:f>
      </x:c>
      <x:c r="J294" s="29" t="n">
        <x:f>IF(ISNUMBER(F294),1,0)</x:f>
        <x:v>0</x:v>
      </x:c>
      <x:c r="K294" s="29" t="n">
        <x:f>IF(COUNTA(A294:F294)=0,0,1)</x:f>
        <x:v>0</x:v>
      </x:c>
    </x:row>
    <x:row r="295" ht="36" customHeight="1">
      <x:c r="A295" s="34"/>
      <x:c r="B295" s="34"/>
      <x:c r="C295" s="35"/>
      <x:c r="D295" s="36"/>
      <x:c r="E295" s="36"/>
      <x:c r="F295" s="37"/>
      <x:c r="G295" s="38" t="n">
        <x:f>IF(K295=0,0,IF(H295="",1,-1))</x:f>
        <x:v>0</x:v>
      </x:c>
      <x:c r="H295" s="33" t="str">
        <x:f>IF(K295=0,"",IF(A295="","Podaj ID wyjścia",IF(IF(IFERROR(OR(CODE(UPPER(LEFT(A295,1)))&lt;65,CODE(UPPER(LEFT(A295,1)))&gt;90),TRUE),TRUE,OR(NOT(ISTEXT(A295)),LEN(A295)&gt;64,LEN(A295)&lt;&gt;LEN(SUBSTITUTE(A295,"*","")),LEN(A295)&lt;&gt;LEN(SUBSTITUTE(A295,"?","")),LEN(A295)&lt;&gt;LEN(SUBSTITUTE(A295,"~","")),LEN(A295)&lt;&gt;LEN(SUBSTITUTE(A295,"=","")),LEN(A295)&lt;&gt;LEN(SUBSTITUTE(A295,"&lt;","")),LEN(A295)&lt;&gt;LEN(SUBSTITUTE(A295,"&gt;","")))),"ID: tekst zaczynający się od A–Z, do 64 znaków; bez *, ?, ~, =, &lt; i &gt;. Przykład: T-001.",IF(COUNTIFS('Exits'!$A$9:$A$608,A295)&lt;&gt;1,"ID wyjścia się powtarza",IF(B295="","Podaj ID nadrzędnej transakcji",IF(IF(IFERROR(OR(CODE(UPPER(LEFT(B295,1)))&lt;65,CODE(UPPER(LEFT(B295,1)))&gt;90),TRUE),TRUE,OR(NOT(ISTEXT(B295)),LEN(B295)&gt;64,LEN(B295)&lt;&gt;LEN(SUBSTITUTE(B295,"*","")),LEN(B295)&lt;&gt;LEN(SUBSTITUTE(B295,"?","")),LEN(B295)&lt;&gt;LEN(SUBSTITUTE(B295,"~","")),LEN(B295)&lt;&gt;LEN(SUBSTITUTE(B295,"=","")),LEN(B295)&lt;&gt;LEN(SUBSTITUTE(B295,"&lt;","")),LEN(B295)&lt;&gt;LEN(SUBSTITUTE(B295,"&gt;","")))),"ID: tekst zaczynający się od A–Z, do 64 znaków; bez *, ?, ~, =, &lt; i &gt;. Przykład: T-001.",IF(COUNTIFS('Trades'!$A$9:$A$208,B295)&lt;&gt;1,"ID musi pasować do jednego wiersza Trades",IF(NOT(ISNUMBER(C295)),"Podaj prawidłowy czas zamknięcia",IF(OR(C295&lt;1,C295&gt;2958465),"Podaj prawidłowy czas zamknięcia",IF(NOT(ISNUMBER(D295)),"Podaj dodatnią zamkniętą ilość",IF(OR(D295&lt;=0,D295&gt;1000000,ROUND(D295,8)&lt;&gt;D295),"Podaj dodatnią zamkniętą ilość",IF(NOT(ISNUMBER(INDEX('Trades'!$D$9:$D$208,MATCH(B295,'Trades'!$A$9:$A$208,0)))),"Podaj prawidłowy czas otwarcia",IF(C295&lt;INDEX('Trades'!$D$9:$D$208,MATCH(B295,'Trades'!$A$9:$A$208,0)),"Wyjście poprzedza otwarcie",IF(AND(E295&lt;&gt;"",OR(NOT(ISNUMBER(E295)),E295&lt;=0)),"Podaj dodatnią cenę lub pozostaw puste",IF(AND(F295&lt;&gt;"",NOT(ISNUMBER(F295))),"P&amp;L brutto musi być liczbą lub pozostać pusty",IF(AND(ISNUMBER(F295),OR(ABS(F295)&gt;1000000000,ROUND(F295,2)&lt;&gt;F295)),"Kwoty: do 2 miejsc po przecinku; wartość bezwzględna wpisu ≤ 1 000 000 000.",""))))))))))))))))</x:f>
      </x:c>
      <x:c r="I295" s="29" t="str">
        <x:f>IF(ISNUMBER(D295),ROUND(D295,8),"")</x:f>
      </x:c>
      <x:c r="J295" s="29" t="n">
        <x:f>IF(ISNUMBER(F295),1,0)</x:f>
        <x:v>0</x:v>
      </x:c>
      <x:c r="K295" s="29" t="n">
        <x:f>IF(COUNTA(A295:F295)=0,0,1)</x:f>
        <x:v>0</x:v>
      </x:c>
    </x:row>
    <x:row r="296" ht="36" customHeight="1">
      <x:c r="A296" s="34"/>
      <x:c r="B296" s="34"/>
      <x:c r="C296" s="35"/>
      <x:c r="D296" s="36"/>
      <x:c r="E296" s="36"/>
      <x:c r="F296" s="37"/>
      <x:c r="G296" s="38" t="n">
        <x:f>IF(K296=0,0,IF(H296="",1,-1))</x:f>
        <x:v>0</x:v>
      </x:c>
      <x:c r="H296" s="33" t="str">
        <x:f>IF(K296=0,"",IF(A296="","Podaj ID wyjścia",IF(IF(IFERROR(OR(CODE(UPPER(LEFT(A296,1)))&lt;65,CODE(UPPER(LEFT(A296,1)))&gt;90),TRUE),TRUE,OR(NOT(ISTEXT(A296)),LEN(A296)&gt;64,LEN(A296)&lt;&gt;LEN(SUBSTITUTE(A296,"*","")),LEN(A296)&lt;&gt;LEN(SUBSTITUTE(A296,"?","")),LEN(A296)&lt;&gt;LEN(SUBSTITUTE(A296,"~","")),LEN(A296)&lt;&gt;LEN(SUBSTITUTE(A296,"=","")),LEN(A296)&lt;&gt;LEN(SUBSTITUTE(A296,"&lt;","")),LEN(A296)&lt;&gt;LEN(SUBSTITUTE(A296,"&gt;","")))),"ID: tekst zaczynający się od A–Z, do 64 znaków; bez *, ?, ~, =, &lt; i &gt;. Przykład: T-001.",IF(COUNTIFS('Exits'!$A$9:$A$608,A296)&lt;&gt;1,"ID wyjścia się powtarza",IF(B296="","Podaj ID nadrzędnej transakcji",IF(IF(IFERROR(OR(CODE(UPPER(LEFT(B296,1)))&lt;65,CODE(UPPER(LEFT(B296,1)))&gt;90),TRUE),TRUE,OR(NOT(ISTEXT(B296)),LEN(B296)&gt;64,LEN(B296)&lt;&gt;LEN(SUBSTITUTE(B296,"*","")),LEN(B296)&lt;&gt;LEN(SUBSTITUTE(B296,"?","")),LEN(B296)&lt;&gt;LEN(SUBSTITUTE(B296,"~","")),LEN(B296)&lt;&gt;LEN(SUBSTITUTE(B296,"=","")),LEN(B296)&lt;&gt;LEN(SUBSTITUTE(B296,"&lt;","")),LEN(B296)&lt;&gt;LEN(SUBSTITUTE(B296,"&gt;","")))),"ID: tekst zaczynający się od A–Z, do 64 znaków; bez *, ?, ~, =, &lt; i &gt;. Przykład: T-001.",IF(COUNTIFS('Trades'!$A$9:$A$208,B296)&lt;&gt;1,"ID musi pasować do jednego wiersza Trades",IF(NOT(ISNUMBER(C296)),"Podaj prawidłowy czas zamknięcia",IF(OR(C296&lt;1,C296&gt;2958465),"Podaj prawidłowy czas zamknięcia",IF(NOT(ISNUMBER(D296)),"Podaj dodatnią zamkniętą ilość",IF(OR(D296&lt;=0,D296&gt;1000000,ROUND(D296,8)&lt;&gt;D296),"Podaj dodatnią zamkniętą ilość",IF(NOT(ISNUMBER(INDEX('Trades'!$D$9:$D$208,MATCH(B296,'Trades'!$A$9:$A$208,0)))),"Podaj prawidłowy czas otwarcia",IF(C296&lt;INDEX('Trades'!$D$9:$D$208,MATCH(B296,'Trades'!$A$9:$A$208,0)),"Wyjście poprzedza otwarcie",IF(AND(E296&lt;&gt;"",OR(NOT(ISNUMBER(E296)),E296&lt;=0)),"Podaj dodatnią cenę lub pozostaw puste",IF(AND(F296&lt;&gt;"",NOT(ISNUMBER(F296))),"P&amp;L brutto musi być liczbą lub pozostać pusty",IF(AND(ISNUMBER(F296),OR(ABS(F296)&gt;1000000000,ROUND(F296,2)&lt;&gt;F296)),"Kwoty: do 2 miejsc po przecinku; wartość bezwzględna wpisu ≤ 1 000 000 000.",""))))))))))))))))</x:f>
      </x:c>
      <x:c r="I296" s="29" t="str">
        <x:f>IF(ISNUMBER(D296),ROUND(D296,8),"")</x:f>
      </x:c>
      <x:c r="J296" s="29" t="n">
        <x:f>IF(ISNUMBER(F296),1,0)</x:f>
        <x:v>0</x:v>
      </x:c>
      <x:c r="K296" s="29" t="n">
        <x:f>IF(COUNTA(A296:F296)=0,0,1)</x:f>
        <x:v>0</x:v>
      </x:c>
    </x:row>
    <x:row r="297" ht="36" customHeight="1">
      <x:c r="A297" s="34"/>
      <x:c r="B297" s="34"/>
      <x:c r="C297" s="35"/>
      <x:c r="D297" s="36"/>
      <x:c r="E297" s="36"/>
      <x:c r="F297" s="37"/>
      <x:c r="G297" s="38" t="n">
        <x:f>IF(K297=0,0,IF(H297="",1,-1))</x:f>
        <x:v>0</x:v>
      </x:c>
      <x:c r="H297" s="33" t="str">
        <x:f>IF(K297=0,"",IF(A297="","Podaj ID wyjścia",IF(IF(IFERROR(OR(CODE(UPPER(LEFT(A297,1)))&lt;65,CODE(UPPER(LEFT(A297,1)))&gt;90),TRUE),TRUE,OR(NOT(ISTEXT(A297)),LEN(A297)&gt;64,LEN(A297)&lt;&gt;LEN(SUBSTITUTE(A297,"*","")),LEN(A297)&lt;&gt;LEN(SUBSTITUTE(A297,"?","")),LEN(A297)&lt;&gt;LEN(SUBSTITUTE(A297,"~","")),LEN(A297)&lt;&gt;LEN(SUBSTITUTE(A297,"=","")),LEN(A297)&lt;&gt;LEN(SUBSTITUTE(A297,"&lt;","")),LEN(A297)&lt;&gt;LEN(SUBSTITUTE(A297,"&gt;","")))),"ID: tekst zaczynający się od A–Z, do 64 znaków; bez *, ?, ~, =, &lt; i &gt;. Przykład: T-001.",IF(COUNTIFS('Exits'!$A$9:$A$608,A297)&lt;&gt;1,"ID wyjścia się powtarza",IF(B297="","Podaj ID nadrzędnej transakcji",IF(IF(IFERROR(OR(CODE(UPPER(LEFT(B297,1)))&lt;65,CODE(UPPER(LEFT(B297,1)))&gt;90),TRUE),TRUE,OR(NOT(ISTEXT(B297)),LEN(B297)&gt;64,LEN(B297)&lt;&gt;LEN(SUBSTITUTE(B297,"*","")),LEN(B297)&lt;&gt;LEN(SUBSTITUTE(B297,"?","")),LEN(B297)&lt;&gt;LEN(SUBSTITUTE(B297,"~","")),LEN(B297)&lt;&gt;LEN(SUBSTITUTE(B297,"=","")),LEN(B297)&lt;&gt;LEN(SUBSTITUTE(B297,"&lt;","")),LEN(B297)&lt;&gt;LEN(SUBSTITUTE(B297,"&gt;","")))),"ID: tekst zaczynający się od A–Z, do 64 znaków; bez *, ?, ~, =, &lt; i &gt;. Przykład: T-001.",IF(COUNTIFS('Trades'!$A$9:$A$208,B297)&lt;&gt;1,"ID musi pasować do jednego wiersza Trades",IF(NOT(ISNUMBER(C297)),"Podaj prawidłowy czas zamknięcia",IF(OR(C297&lt;1,C297&gt;2958465),"Podaj prawidłowy czas zamknięcia",IF(NOT(ISNUMBER(D297)),"Podaj dodatnią zamkniętą ilość",IF(OR(D297&lt;=0,D297&gt;1000000,ROUND(D297,8)&lt;&gt;D297),"Podaj dodatnią zamkniętą ilość",IF(NOT(ISNUMBER(INDEX('Trades'!$D$9:$D$208,MATCH(B297,'Trades'!$A$9:$A$208,0)))),"Podaj prawidłowy czas otwarcia",IF(C297&lt;INDEX('Trades'!$D$9:$D$208,MATCH(B297,'Trades'!$A$9:$A$208,0)),"Wyjście poprzedza otwarcie",IF(AND(E297&lt;&gt;"",OR(NOT(ISNUMBER(E297)),E297&lt;=0)),"Podaj dodatnią cenę lub pozostaw puste",IF(AND(F297&lt;&gt;"",NOT(ISNUMBER(F297))),"P&amp;L brutto musi być liczbą lub pozostać pusty",IF(AND(ISNUMBER(F297),OR(ABS(F297)&gt;1000000000,ROUND(F297,2)&lt;&gt;F297)),"Kwoty: do 2 miejsc po przecinku; wartość bezwzględna wpisu ≤ 1 000 000 000.",""))))))))))))))))</x:f>
      </x:c>
      <x:c r="I297" s="29" t="str">
        <x:f>IF(ISNUMBER(D297),ROUND(D297,8),"")</x:f>
      </x:c>
      <x:c r="J297" s="29" t="n">
        <x:f>IF(ISNUMBER(F297),1,0)</x:f>
        <x:v>0</x:v>
      </x:c>
      <x:c r="K297" s="29" t="n">
        <x:f>IF(COUNTA(A297:F297)=0,0,1)</x:f>
        <x:v>0</x:v>
      </x:c>
    </x:row>
    <x:row r="298" ht="36" customHeight="1">
      <x:c r="A298" s="34"/>
      <x:c r="B298" s="34"/>
      <x:c r="C298" s="35"/>
      <x:c r="D298" s="36"/>
      <x:c r="E298" s="36"/>
      <x:c r="F298" s="37"/>
      <x:c r="G298" s="38" t="n">
        <x:f>IF(K298=0,0,IF(H298="",1,-1))</x:f>
        <x:v>0</x:v>
      </x:c>
      <x:c r="H298" s="33" t="str">
        <x:f>IF(K298=0,"",IF(A298="","Podaj ID wyjścia",IF(IF(IFERROR(OR(CODE(UPPER(LEFT(A298,1)))&lt;65,CODE(UPPER(LEFT(A298,1)))&gt;90),TRUE),TRUE,OR(NOT(ISTEXT(A298)),LEN(A298)&gt;64,LEN(A298)&lt;&gt;LEN(SUBSTITUTE(A298,"*","")),LEN(A298)&lt;&gt;LEN(SUBSTITUTE(A298,"?","")),LEN(A298)&lt;&gt;LEN(SUBSTITUTE(A298,"~","")),LEN(A298)&lt;&gt;LEN(SUBSTITUTE(A298,"=","")),LEN(A298)&lt;&gt;LEN(SUBSTITUTE(A298,"&lt;","")),LEN(A298)&lt;&gt;LEN(SUBSTITUTE(A298,"&gt;","")))),"ID: tekst zaczynający się od A–Z, do 64 znaków; bez *, ?, ~, =, &lt; i &gt;. Przykład: T-001.",IF(COUNTIFS('Exits'!$A$9:$A$608,A298)&lt;&gt;1,"ID wyjścia się powtarza",IF(B298="","Podaj ID nadrzędnej transakcji",IF(IF(IFERROR(OR(CODE(UPPER(LEFT(B298,1)))&lt;65,CODE(UPPER(LEFT(B298,1)))&gt;90),TRUE),TRUE,OR(NOT(ISTEXT(B298)),LEN(B298)&gt;64,LEN(B298)&lt;&gt;LEN(SUBSTITUTE(B298,"*","")),LEN(B298)&lt;&gt;LEN(SUBSTITUTE(B298,"?","")),LEN(B298)&lt;&gt;LEN(SUBSTITUTE(B298,"~","")),LEN(B298)&lt;&gt;LEN(SUBSTITUTE(B298,"=","")),LEN(B298)&lt;&gt;LEN(SUBSTITUTE(B298,"&lt;","")),LEN(B298)&lt;&gt;LEN(SUBSTITUTE(B298,"&gt;","")))),"ID: tekst zaczynający się od A–Z, do 64 znaków; bez *, ?, ~, =, &lt; i &gt;. Przykład: T-001.",IF(COUNTIFS('Trades'!$A$9:$A$208,B298)&lt;&gt;1,"ID musi pasować do jednego wiersza Trades",IF(NOT(ISNUMBER(C298)),"Podaj prawidłowy czas zamknięcia",IF(OR(C298&lt;1,C298&gt;2958465),"Podaj prawidłowy czas zamknięcia",IF(NOT(ISNUMBER(D298)),"Podaj dodatnią zamkniętą ilość",IF(OR(D298&lt;=0,D298&gt;1000000,ROUND(D298,8)&lt;&gt;D298),"Podaj dodatnią zamkniętą ilość",IF(NOT(ISNUMBER(INDEX('Trades'!$D$9:$D$208,MATCH(B298,'Trades'!$A$9:$A$208,0)))),"Podaj prawidłowy czas otwarcia",IF(C298&lt;INDEX('Trades'!$D$9:$D$208,MATCH(B298,'Trades'!$A$9:$A$208,0)),"Wyjście poprzedza otwarcie",IF(AND(E298&lt;&gt;"",OR(NOT(ISNUMBER(E298)),E298&lt;=0)),"Podaj dodatnią cenę lub pozostaw puste",IF(AND(F298&lt;&gt;"",NOT(ISNUMBER(F298))),"P&amp;L brutto musi być liczbą lub pozostać pusty",IF(AND(ISNUMBER(F298),OR(ABS(F298)&gt;1000000000,ROUND(F298,2)&lt;&gt;F298)),"Kwoty: do 2 miejsc po przecinku; wartość bezwzględna wpisu ≤ 1 000 000 000.",""))))))))))))))))</x:f>
      </x:c>
      <x:c r="I298" s="29" t="str">
        <x:f>IF(ISNUMBER(D298),ROUND(D298,8),"")</x:f>
      </x:c>
      <x:c r="J298" s="29" t="n">
        <x:f>IF(ISNUMBER(F298),1,0)</x:f>
        <x:v>0</x:v>
      </x:c>
      <x:c r="K298" s="29" t="n">
        <x:f>IF(COUNTA(A298:F298)=0,0,1)</x:f>
        <x:v>0</x:v>
      </x:c>
    </x:row>
    <x:row r="299" ht="36" customHeight="1">
      <x:c r="A299" s="34"/>
      <x:c r="B299" s="34"/>
      <x:c r="C299" s="35"/>
      <x:c r="D299" s="36"/>
      <x:c r="E299" s="36"/>
      <x:c r="F299" s="37"/>
      <x:c r="G299" s="38" t="n">
        <x:f>IF(K299=0,0,IF(H299="",1,-1))</x:f>
        <x:v>0</x:v>
      </x:c>
      <x:c r="H299" s="33" t="str">
        <x:f>IF(K299=0,"",IF(A299="","Podaj ID wyjścia",IF(IF(IFERROR(OR(CODE(UPPER(LEFT(A299,1)))&lt;65,CODE(UPPER(LEFT(A299,1)))&gt;90),TRUE),TRUE,OR(NOT(ISTEXT(A299)),LEN(A299)&gt;64,LEN(A299)&lt;&gt;LEN(SUBSTITUTE(A299,"*","")),LEN(A299)&lt;&gt;LEN(SUBSTITUTE(A299,"?","")),LEN(A299)&lt;&gt;LEN(SUBSTITUTE(A299,"~","")),LEN(A299)&lt;&gt;LEN(SUBSTITUTE(A299,"=","")),LEN(A299)&lt;&gt;LEN(SUBSTITUTE(A299,"&lt;","")),LEN(A299)&lt;&gt;LEN(SUBSTITUTE(A299,"&gt;","")))),"ID: tekst zaczynający się od A–Z, do 64 znaków; bez *, ?, ~, =, &lt; i &gt;. Przykład: T-001.",IF(COUNTIFS('Exits'!$A$9:$A$608,A299)&lt;&gt;1,"ID wyjścia się powtarza",IF(B299="","Podaj ID nadrzędnej transakcji",IF(IF(IFERROR(OR(CODE(UPPER(LEFT(B299,1)))&lt;65,CODE(UPPER(LEFT(B299,1)))&gt;90),TRUE),TRUE,OR(NOT(ISTEXT(B299)),LEN(B299)&gt;64,LEN(B299)&lt;&gt;LEN(SUBSTITUTE(B299,"*","")),LEN(B299)&lt;&gt;LEN(SUBSTITUTE(B299,"?","")),LEN(B299)&lt;&gt;LEN(SUBSTITUTE(B299,"~","")),LEN(B299)&lt;&gt;LEN(SUBSTITUTE(B299,"=","")),LEN(B299)&lt;&gt;LEN(SUBSTITUTE(B299,"&lt;","")),LEN(B299)&lt;&gt;LEN(SUBSTITUTE(B299,"&gt;","")))),"ID: tekst zaczynający się od A–Z, do 64 znaków; bez *, ?, ~, =, &lt; i &gt;. Przykład: T-001.",IF(COUNTIFS('Trades'!$A$9:$A$208,B299)&lt;&gt;1,"ID musi pasować do jednego wiersza Trades",IF(NOT(ISNUMBER(C299)),"Podaj prawidłowy czas zamknięcia",IF(OR(C299&lt;1,C299&gt;2958465),"Podaj prawidłowy czas zamknięcia",IF(NOT(ISNUMBER(D299)),"Podaj dodatnią zamkniętą ilość",IF(OR(D299&lt;=0,D299&gt;1000000,ROUND(D299,8)&lt;&gt;D299),"Podaj dodatnią zamkniętą ilość",IF(NOT(ISNUMBER(INDEX('Trades'!$D$9:$D$208,MATCH(B299,'Trades'!$A$9:$A$208,0)))),"Podaj prawidłowy czas otwarcia",IF(C299&lt;INDEX('Trades'!$D$9:$D$208,MATCH(B299,'Trades'!$A$9:$A$208,0)),"Wyjście poprzedza otwarcie",IF(AND(E299&lt;&gt;"",OR(NOT(ISNUMBER(E299)),E299&lt;=0)),"Podaj dodatnią cenę lub pozostaw puste",IF(AND(F299&lt;&gt;"",NOT(ISNUMBER(F299))),"P&amp;L brutto musi być liczbą lub pozostać pusty",IF(AND(ISNUMBER(F299),OR(ABS(F299)&gt;1000000000,ROUND(F299,2)&lt;&gt;F299)),"Kwoty: do 2 miejsc po przecinku; wartość bezwzględna wpisu ≤ 1 000 000 000.",""))))))))))))))))</x:f>
      </x:c>
      <x:c r="I299" s="29" t="str">
        <x:f>IF(ISNUMBER(D299),ROUND(D299,8),"")</x:f>
      </x:c>
      <x:c r="J299" s="29" t="n">
        <x:f>IF(ISNUMBER(F299),1,0)</x:f>
        <x:v>0</x:v>
      </x:c>
      <x:c r="K299" s="29" t="n">
        <x:f>IF(COUNTA(A299:F299)=0,0,1)</x:f>
        <x:v>0</x:v>
      </x:c>
    </x:row>
    <x:row r="300" ht="36" customHeight="1">
      <x:c r="A300" s="34"/>
      <x:c r="B300" s="34"/>
      <x:c r="C300" s="35"/>
      <x:c r="D300" s="36"/>
      <x:c r="E300" s="36"/>
      <x:c r="F300" s="37"/>
      <x:c r="G300" s="38" t="n">
        <x:f>IF(K300=0,0,IF(H300="",1,-1))</x:f>
        <x:v>0</x:v>
      </x:c>
      <x:c r="H300" s="33" t="str">
        <x:f>IF(K300=0,"",IF(A300="","Podaj ID wyjścia",IF(IF(IFERROR(OR(CODE(UPPER(LEFT(A300,1)))&lt;65,CODE(UPPER(LEFT(A300,1)))&gt;90),TRUE),TRUE,OR(NOT(ISTEXT(A300)),LEN(A300)&gt;64,LEN(A300)&lt;&gt;LEN(SUBSTITUTE(A300,"*","")),LEN(A300)&lt;&gt;LEN(SUBSTITUTE(A300,"?","")),LEN(A300)&lt;&gt;LEN(SUBSTITUTE(A300,"~","")),LEN(A300)&lt;&gt;LEN(SUBSTITUTE(A300,"=","")),LEN(A300)&lt;&gt;LEN(SUBSTITUTE(A300,"&lt;","")),LEN(A300)&lt;&gt;LEN(SUBSTITUTE(A300,"&gt;","")))),"ID: tekst zaczynający się od A–Z, do 64 znaków; bez *, ?, ~, =, &lt; i &gt;. Przykład: T-001.",IF(COUNTIFS('Exits'!$A$9:$A$608,A300)&lt;&gt;1,"ID wyjścia się powtarza",IF(B300="","Podaj ID nadrzędnej transakcji",IF(IF(IFERROR(OR(CODE(UPPER(LEFT(B300,1)))&lt;65,CODE(UPPER(LEFT(B300,1)))&gt;90),TRUE),TRUE,OR(NOT(ISTEXT(B300)),LEN(B300)&gt;64,LEN(B300)&lt;&gt;LEN(SUBSTITUTE(B300,"*","")),LEN(B300)&lt;&gt;LEN(SUBSTITUTE(B300,"?","")),LEN(B300)&lt;&gt;LEN(SUBSTITUTE(B300,"~","")),LEN(B300)&lt;&gt;LEN(SUBSTITUTE(B300,"=","")),LEN(B300)&lt;&gt;LEN(SUBSTITUTE(B300,"&lt;","")),LEN(B300)&lt;&gt;LEN(SUBSTITUTE(B300,"&gt;","")))),"ID: tekst zaczynający się od A–Z, do 64 znaków; bez *, ?, ~, =, &lt; i &gt;. Przykład: T-001.",IF(COUNTIFS('Trades'!$A$9:$A$208,B300)&lt;&gt;1,"ID musi pasować do jednego wiersza Trades",IF(NOT(ISNUMBER(C300)),"Podaj prawidłowy czas zamknięcia",IF(OR(C300&lt;1,C300&gt;2958465),"Podaj prawidłowy czas zamknięcia",IF(NOT(ISNUMBER(D300)),"Podaj dodatnią zamkniętą ilość",IF(OR(D300&lt;=0,D300&gt;1000000,ROUND(D300,8)&lt;&gt;D300),"Podaj dodatnią zamkniętą ilość",IF(NOT(ISNUMBER(INDEX('Trades'!$D$9:$D$208,MATCH(B300,'Trades'!$A$9:$A$208,0)))),"Podaj prawidłowy czas otwarcia",IF(C300&lt;INDEX('Trades'!$D$9:$D$208,MATCH(B300,'Trades'!$A$9:$A$208,0)),"Wyjście poprzedza otwarcie",IF(AND(E300&lt;&gt;"",OR(NOT(ISNUMBER(E300)),E300&lt;=0)),"Podaj dodatnią cenę lub pozostaw puste",IF(AND(F300&lt;&gt;"",NOT(ISNUMBER(F300))),"P&amp;L brutto musi być liczbą lub pozostać pusty",IF(AND(ISNUMBER(F300),OR(ABS(F300)&gt;1000000000,ROUND(F300,2)&lt;&gt;F300)),"Kwoty: do 2 miejsc po przecinku; wartość bezwzględna wpisu ≤ 1 000 000 000.",""))))))))))))))))</x:f>
      </x:c>
      <x:c r="I300" s="29" t="str">
        <x:f>IF(ISNUMBER(D300),ROUND(D300,8),"")</x:f>
      </x:c>
      <x:c r="J300" s="29" t="n">
        <x:f>IF(ISNUMBER(F300),1,0)</x:f>
        <x:v>0</x:v>
      </x:c>
      <x:c r="K300" s="29" t="n">
        <x:f>IF(COUNTA(A300:F300)=0,0,1)</x:f>
        <x:v>0</x:v>
      </x:c>
    </x:row>
    <x:row r="301" ht="36" customHeight="1">
      <x:c r="A301" s="34"/>
      <x:c r="B301" s="34"/>
      <x:c r="C301" s="35"/>
      <x:c r="D301" s="36"/>
      <x:c r="E301" s="36"/>
      <x:c r="F301" s="37"/>
      <x:c r="G301" s="38" t="n">
        <x:f>IF(K301=0,0,IF(H301="",1,-1))</x:f>
        <x:v>0</x:v>
      </x:c>
      <x:c r="H301" s="33" t="str">
        <x:f>IF(K301=0,"",IF(A301="","Podaj ID wyjścia",IF(IF(IFERROR(OR(CODE(UPPER(LEFT(A301,1)))&lt;65,CODE(UPPER(LEFT(A301,1)))&gt;90),TRUE),TRUE,OR(NOT(ISTEXT(A301)),LEN(A301)&gt;64,LEN(A301)&lt;&gt;LEN(SUBSTITUTE(A301,"*","")),LEN(A301)&lt;&gt;LEN(SUBSTITUTE(A301,"?","")),LEN(A301)&lt;&gt;LEN(SUBSTITUTE(A301,"~","")),LEN(A301)&lt;&gt;LEN(SUBSTITUTE(A301,"=","")),LEN(A301)&lt;&gt;LEN(SUBSTITUTE(A301,"&lt;","")),LEN(A301)&lt;&gt;LEN(SUBSTITUTE(A301,"&gt;","")))),"ID: tekst zaczynający się od A–Z, do 64 znaków; bez *, ?, ~, =, &lt; i &gt;. Przykład: T-001.",IF(COUNTIFS('Exits'!$A$9:$A$608,A301)&lt;&gt;1,"ID wyjścia się powtarza",IF(B301="","Podaj ID nadrzędnej transakcji",IF(IF(IFERROR(OR(CODE(UPPER(LEFT(B301,1)))&lt;65,CODE(UPPER(LEFT(B301,1)))&gt;90),TRUE),TRUE,OR(NOT(ISTEXT(B301)),LEN(B301)&gt;64,LEN(B301)&lt;&gt;LEN(SUBSTITUTE(B301,"*","")),LEN(B301)&lt;&gt;LEN(SUBSTITUTE(B301,"?","")),LEN(B301)&lt;&gt;LEN(SUBSTITUTE(B301,"~","")),LEN(B301)&lt;&gt;LEN(SUBSTITUTE(B301,"=","")),LEN(B301)&lt;&gt;LEN(SUBSTITUTE(B301,"&lt;","")),LEN(B301)&lt;&gt;LEN(SUBSTITUTE(B301,"&gt;","")))),"ID: tekst zaczynający się od A–Z, do 64 znaków; bez *, ?, ~, =, &lt; i &gt;. Przykład: T-001.",IF(COUNTIFS('Trades'!$A$9:$A$208,B301)&lt;&gt;1,"ID musi pasować do jednego wiersza Trades",IF(NOT(ISNUMBER(C301)),"Podaj prawidłowy czas zamknięcia",IF(OR(C301&lt;1,C301&gt;2958465),"Podaj prawidłowy czas zamknięcia",IF(NOT(ISNUMBER(D301)),"Podaj dodatnią zamkniętą ilość",IF(OR(D301&lt;=0,D301&gt;1000000,ROUND(D301,8)&lt;&gt;D301),"Podaj dodatnią zamkniętą ilość",IF(NOT(ISNUMBER(INDEX('Trades'!$D$9:$D$208,MATCH(B301,'Trades'!$A$9:$A$208,0)))),"Podaj prawidłowy czas otwarcia",IF(C301&lt;INDEX('Trades'!$D$9:$D$208,MATCH(B301,'Trades'!$A$9:$A$208,0)),"Wyjście poprzedza otwarcie",IF(AND(E301&lt;&gt;"",OR(NOT(ISNUMBER(E301)),E301&lt;=0)),"Podaj dodatnią cenę lub pozostaw puste",IF(AND(F301&lt;&gt;"",NOT(ISNUMBER(F301))),"P&amp;L brutto musi być liczbą lub pozostać pusty",IF(AND(ISNUMBER(F301),OR(ABS(F301)&gt;1000000000,ROUND(F301,2)&lt;&gt;F301)),"Kwoty: do 2 miejsc po przecinku; wartość bezwzględna wpisu ≤ 1 000 000 000.",""))))))))))))))))</x:f>
      </x:c>
      <x:c r="I301" s="29" t="str">
        <x:f>IF(ISNUMBER(D301),ROUND(D301,8),"")</x:f>
      </x:c>
      <x:c r="J301" s="29" t="n">
        <x:f>IF(ISNUMBER(F301),1,0)</x:f>
        <x:v>0</x:v>
      </x:c>
      <x:c r="K301" s="29" t="n">
        <x:f>IF(COUNTA(A301:F301)=0,0,1)</x:f>
        <x:v>0</x:v>
      </x:c>
    </x:row>
    <x:row r="302" ht="36" customHeight="1">
      <x:c r="A302" s="34"/>
      <x:c r="B302" s="34"/>
      <x:c r="C302" s="35"/>
      <x:c r="D302" s="36"/>
      <x:c r="E302" s="36"/>
      <x:c r="F302" s="37"/>
      <x:c r="G302" s="38" t="n">
        <x:f>IF(K302=0,0,IF(H302="",1,-1))</x:f>
        <x:v>0</x:v>
      </x:c>
      <x:c r="H302" s="33" t="str">
        <x:f>IF(K302=0,"",IF(A302="","Podaj ID wyjścia",IF(IF(IFERROR(OR(CODE(UPPER(LEFT(A302,1)))&lt;65,CODE(UPPER(LEFT(A302,1)))&gt;90),TRUE),TRUE,OR(NOT(ISTEXT(A302)),LEN(A302)&gt;64,LEN(A302)&lt;&gt;LEN(SUBSTITUTE(A302,"*","")),LEN(A302)&lt;&gt;LEN(SUBSTITUTE(A302,"?","")),LEN(A302)&lt;&gt;LEN(SUBSTITUTE(A302,"~","")),LEN(A302)&lt;&gt;LEN(SUBSTITUTE(A302,"=","")),LEN(A302)&lt;&gt;LEN(SUBSTITUTE(A302,"&lt;","")),LEN(A302)&lt;&gt;LEN(SUBSTITUTE(A302,"&gt;","")))),"ID: tekst zaczynający się od A–Z, do 64 znaków; bez *, ?, ~, =, &lt; i &gt;. Przykład: T-001.",IF(COUNTIFS('Exits'!$A$9:$A$608,A302)&lt;&gt;1,"ID wyjścia się powtarza",IF(B302="","Podaj ID nadrzędnej transakcji",IF(IF(IFERROR(OR(CODE(UPPER(LEFT(B302,1)))&lt;65,CODE(UPPER(LEFT(B302,1)))&gt;90),TRUE),TRUE,OR(NOT(ISTEXT(B302)),LEN(B302)&gt;64,LEN(B302)&lt;&gt;LEN(SUBSTITUTE(B302,"*","")),LEN(B302)&lt;&gt;LEN(SUBSTITUTE(B302,"?","")),LEN(B302)&lt;&gt;LEN(SUBSTITUTE(B302,"~","")),LEN(B302)&lt;&gt;LEN(SUBSTITUTE(B302,"=","")),LEN(B302)&lt;&gt;LEN(SUBSTITUTE(B302,"&lt;","")),LEN(B302)&lt;&gt;LEN(SUBSTITUTE(B302,"&gt;","")))),"ID: tekst zaczynający się od A–Z, do 64 znaków; bez *, ?, ~, =, &lt; i &gt;. Przykład: T-001.",IF(COUNTIFS('Trades'!$A$9:$A$208,B302)&lt;&gt;1,"ID musi pasować do jednego wiersza Trades",IF(NOT(ISNUMBER(C302)),"Podaj prawidłowy czas zamknięcia",IF(OR(C302&lt;1,C302&gt;2958465),"Podaj prawidłowy czas zamknięcia",IF(NOT(ISNUMBER(D302)),"Podaj dodatnią zamkniętą ilość",IF(OR(D302&lt;=0,D302&gt;1000000,ROUND(D302,8)&lt;&gt;D302),"Podaj dodatnią zamkniętą ilość",IF(NOT(ISNUMBER(INDEX('Trades'!$D$9:$D$208,MATCH(B302,'Trades'!$A$9:$A$208,0)))),"Podaj prawidłowy czas otwarcia",IF(C302&lt;INDEX('Trades'!$D$9:$D$208,MATCH(B302,'Trades'!$A$9:$A$208,0)),"Wyjście poprzedza otwarcie",IF(AND(E302&lt;&gt;"",OR(NOT(ISNUMBER(E302)),E302&lt;=0)),"Podaj dodatnią cenę lub pozostaw puste",IF(AND(F302&lt;&gt;"",NOT(ISNUMBER(F302))),"P&amp;L brutto musi być liczbą lub pozostać pusty",IF(AND(ISNUMBER(F302),OR(ABS(F302)&gt;1000000000,ROUND(F302,2)&lt;&gt;F302)),"Kwoty: do 2 miejsc po przecinku; wartość bezwzględna wpisu ≤ 1 000 000 000.",""))))))))))))))))</x:f>
      </x:c>
      <x:c r="I302" s="29" t="str">
        <x:f>IF(ISNUMBER(D302),ROUND(D302,8),"")</x:f>
      </x:c>
      <x:c r="J302" s="29" t="n">
        <x:f>IF(ISNUMBER(F302),1,0)</x:f>
        <x:v>0</x:v>
      </x:c>
      <x:c r="K302" s="29" t="n">
        <x:f>IF(COUNTA(A302:F302)=0,0,1)</x:f>
        <x:v>0</x:v>
      </x:c>
    </x:row>
    <x:row r="303" ht="36" customHeight="1">
      <x:c r="A303" s="34"/>
      <x:c r="B303" s="34"/>
      <x:c r="C303" s="35"/>
      <x:c r="D303" s="36"/>
      <x:c r="E303" s="36"/>
      <x:c r="F303" s="37"/>
      <x:c r="G303" s="38" t="n">
        <x:f>IF(K303=0,0,IF(H303="",1,-1))</x:f>
        <x:v>0</x:v>
      </x:c>
      <x:c r="H303" s="33" t="str">
        <x:f>IF(K303=0,"",IF(A303="","Podaj ID wyjścia",IF(IF(IFERROR(OR(CODE(UPPER(LEFT(A303,1)))&lt;65,CODE(UPPER(LEFT(A303,1)))&gt;90),TRUE),TRUE,OR(NOT(ISTEXT(A303)),LEN(A303)&gt;64,LEN(A303)&lt;&gt;LEN(SUBSTITUTE(A303,"*","")),LEN(A303)&lt;&gt;LEN(SUBSTITUTE(A303,"?","")),LEN(A303)&lt;&gt;LEN(SUBSTITUTE(A303,"~","")),LEN(A303)&lt;&gt;LEN(SUBSTITUTE(A303,"=","")),LEN(A303)&lt;&gt;LEN(SUBSTITUTE(A303,"&lt;","")),LEN(A303)&lt;&gt;LEN(SUBSTITUTE(A303,"&gt;","")))),"ID: tekst zaczynający się od A–Z, do 64 znaków; bez *, ?, ~, =, &lt; i &gt;. Przykład: T-001.",IF(COUNTIFS('Exits'!$A$9:$A$608,A303)&lt;&gt;1,"ID wyjścia się powtarza",IF(B303="","Podaj ID nadrzędnej transakcji",IF(IF(IFERROR(OR(CODE(UPPER(LEFT(B303,1)))&lt;65,CODE(UPPER(LEFT(B303,1)))&gt;90),TRUE),TRUE,OR(NOT(ISTEXT(B303)),LEN(B303)&gt;64,LEN(B303)&lt;&gt;LEN(SUBSTITUTE(B303,"*","")),LEN(B303)&lt;&gt;LEN(SUBSTITUTE(B303,"?","")),LEN(B303)&lt;&gt;LEN(SUBSTITUTE(B303,"~","")),LEN(B303)&lt;&gt;LEN(SUBSTITUTE(B303,"=","")),LEN(B303)&lt;&gt;LEN(SUBSTITUTE(B303,"&lt;","")),LEN(B303)&lt;&gt;LEN(SUBSTITUTE(B303,"&gt;","")))),"ID: tekst zaczynający się od A–Z, do 64 znaków; bez *, ?, ~, =, &lt; i &gt;. Przykład: T-001.",IF(COUNTIFS('Trades'!$A$9:$A$208,B303)&lt;&gt;1,"ID musi pasować do jednego wiersza Trades",IF(NOT(ISNUMBER(C303)),"Podaj prawidłowy czas zamknięcia",IF(OR(C303&lt;1,C303&gt;2958465),"Podaj prawidłowy czas zamknięcia",IF(NOT(ISNUMBER(D303)),"Podaj dodatnią zamkniętą ilość",IF(OR(D303&lt;=0,D303&gt;1000000,ROUND(D303,8)&lt;&gt;D303),"Podaj dodatnią zamkniętą ilość",IF(NOT(ISNUMBER(INDEX('Trades'!$D$9:$D$208,MATCH(B303,'Trades'!$A$9:$A$208,0)))),"Podaj prawidłowy czas otwarcia",IF(C303&lt;INDEX('Trades'!$D$9:$D$208,MATCH(B303,'Trades'!$A$9:$A$208,0)),"Wyjście poprzedza otwarcie",IF(AND(E303&lt;&gt;"",OR(NOT(ISNUMBER(E303)),E303&lt;=0)),"Podaj dodatnią cenę lub pozostaw puste",IF(AND(F303&lt;&gt;"",NOT(ISNUMBER(F303))),"P&amp;L brutto musi być liczbą lub pozostać pusty",IF(AND(ISNUMBER(F303),OR(ABS(F303)&gt;1000000000,ROUND(F303,2)&lt;&gt;F303)),"Kwoty: do 2 miejsc po przecinku; wartość bezwzględna wpisu ≤ 1 000 000 000.",""))))))))))))))))</x:f>
      </x:c>
      <x:c r="I303" s="29" t="str">
        <x:f>IF(ISNUMBER(D303),ROUND(D303,8),"")</x:f>
      </x:c>
      <x:c r="J303" s="29" t="n">
        <x:f>IF(ISNUMBER(F303),1,0)</x:f>
        <x:v>0</x:v>
      </x:c>
      <x:c r="K303" s="29" t="n">
        <x:f>IF(COUNTA(A303:F303)=0,0,1)</x:f>
        <x:v>0</x:v>
      </x:c>
    </x:row>
    <x:row r="304" ht="36" customHeight="1">
      <x:c r="A304" s="34"/>
      <x:c r="B304" s="34"/>
      <x:c r="C304" s="35"/>
      <x:c r="D304" s="36"/>
      <x:c r="E304" s="36"/>
      <x:c r="F304" s="37"/>
      <x:c r="G304" s="38" t="n">
        <x:f>IF(K304=0,0,IF(H304="",1,-1))</x:f>
        <x:v>0</x:v>
      </x:c>
      <x:c r="H304" s="33" t="str">
        <x:f>IF(K304=0,"",IF(A304="","Podaj ID wyjścia",IF(IF(IFERROR(OR(CODE(UPPER(LEFT(A304,1)))&lt;65,CODE(UPPER(LEFT(A304,1)))&gt;90),TRUE),TRUE,OR(NOT(ISTEXT(A304)),LEN(A304)&gt;64,LEN(A304)&lt;&gt;LEN(SUBSTITUTE(A304,"*","")),LEN(A304)&lt;&gt;LEN(SUBSTITUTE(A304,"?","")),LEN(A304)&lt;&gt;LEN(SUBSTITUTE(A304,"~","")),LEN(A304)&lt;&gt;LEN(SUBSTITUTE(A304,"=","")),LEN(A304)&lt;&gt;LEN(SUBSTITUTE(A304,"&lt;","")),LEN(A304)&lt;&gt;LEN(SUBSTITUTE(A304,"&gt;","")))),"ID: tekst zaczynający się od A–Z, do 64 znaków; bez *, ?, ~, =, &lt; i &gt;. Przykład: T-001.",IF(COUNTIFS('Exits'!$A$9:$A$608,A304)&lt;&gt;1,"ID wyjścia się powtarza",IF(B304="","Podaj ID nadrzędnej transakcji",IF(IF(IFERROR(OR(CODE(UPPER(LEFT(B304,1)))&lt;65,CODE(UPPER(LEFT(B304,1)))&gt;90),TRUE),TRUE,OR(NOT(ISTEXT(B304)),LEN(B304)&gt;64,LEN(B304)&lt;&gt;LEN(SUBSTITUTE(B304,"*","")),LEN(B304)&lt;&gt;LEN(SUBSTITUTE(B304,"?","")),LEN(B304)&lt;&gt;LEN(SUBSTITUTE(B304,"~","")),LEN(B304)&lt;&gt;LEN(SUBSTITUTE(B304,"=","")),LEN(B304)&lt;&gt;LEN(SUBSTITUTE(B304,"&lt;","")),LEN(B304)&lt;&gt;LEN(SUBSTITUTE(B304,"&gt;","")))),"ID: tekst zaczynający się od A–Z, do 64 znaków; bez *, ?, ~, =, &lt; i &gt;. Przykład: T-001.",IF(COUNTIFS('Trades'!$A$9:$A$208,B304)&lt;&gt;1,"ID musi pasować do jednego wiersza Trades",IF(NOT(ISNUMBER(C304)),"Podaj prawidłowy czas zamknięcia",IF(OR(C304&lt;1,C304&gt;2958465),"Podaj prawidłowy czas zamknięcia",IF(NOT(ISNUMBER(D304)),"Podaj dodatnią zamkniętą ilość",IF(OR(D304&lt;=0,D304&gt;1000000,ROUND(D304,8)&lt;&gt;D304),"Podaj dodatnią zamkniętą ilość",IF(NOT(ISNUMBER(INDEX('Trades'!$D$9:$D$208,MATCH(B304,'Trades'!$A$9:$A$208,0)))),"Podaj prawidłowy czas otwarcia",IF(C304&lt;INDEX('Trades'!$D$9:$D$208,MATCH(B304,'Trades'!$A$9:$A$208,0)),"Wyjście poprzedza otwarcie",IF(AND(E304&lt;&gt;"",OR(NOT(ISNUMBER(E304)),E304&lt;=0)),"Podaj dodatnią cenę lub pozostaw puste",IF(AND(F304&lt;&gt;"",NOT(ISNUMBER(F304))),"P&amp;L brutto musi być liczbą lub pozostać pusty",IF(AND(ISNUMBER(F304),OR(ABS(F304)&gt;1000000000,ROUND(F304,2)&lt;&gt;F304)),"Kwoty: do 2 miejsc po przecinku; wartość bezwzględna wpisu ≤ 1 000 000 000.",""))))))))))))))))</x:f>
      </x:c>
      <x:c r="I304" s="29" t="str">
        <x:f>IF(ISNUMBER(D304),ROUND(D304,8),"")</x:f>
      </x:c>
      <x:c r="J304" s="29" t="n">
        <x:f>IF(ISNUMBER(F304),1,0)</x:f>
        <x:v>0</x:v>
      </x:c>
      <x:c r="K304" s="29" t="n">
        <x:f>IF(COUNTA(A304:F304)=0,0,1)</x:f>
        <x:v>0</x:v>
      </x:c>
    </x:row>
    <x:row r="305" ht="36" customHeight="1">
      <x:c r="A305" s="34"/>
      <x:c r="B305" s="34"/>
      <x:c r="C305" s="35"/>
      <x:c r="D305" s="36"/>
      <x:c r="E305" s="36"/>
      <x:c r="F305" s="37"/>
      <x:c r="G305" s="38" t="n">
        <x:f>IF(K305=0,0,IF(H305="",1,-1))</x:f>
        <x:v>0</x:v>
      </x:c>
      <x:c r="H305" s="33" t="str">
        <x:f>IF(K305=0,"",IF(A305="","Podaj ID wyjścia",IF(IF(IFERROR(OR(CODE(UPPER(LEFT(A305,1)))&lt;65,CODE(UPPER(LEFT(A305,1)))&gt;90),TRUE),TRUE,OR(NOT(ISTEXT(A305)),LEN(A305)&gt;64,LEN(A305)&lt;&gt;LEN(SUBSTITUTE(A305,"*","")),LEN(A305)&lt;&gt;LEN(SUBSTITUTE(A305,"?","")),LEN(A305)&lt;&gt;LEN(SUBSTITUTE(A305,"~","")),LEN(A305)&lt;&gt;LEN(SUBSTITUTE(A305,"=","")),LEN(A305)&lt;&gt;LEN(SUBSTITUTE(A305,"&lt;","")),LEN(A305)&lt;&gt;LEN(SUBSTITUTE(A305,"&gt;","")))),"ID: tekst zaczynający się od A–Z, do 64 znaków; bez *, ?, ~, =, &lt; i &gt;. Przykład: T-001.",IF(COUNTIFS('Exits'!$A$9:$A$608,A305)&lt;&gt;1,"ID wyjścia się powtarza",IF(B305="","Podaj ID nadrzędnej transakcji",IF(IF(IFERROR(OR(CODE(UPPER(LEFT(B305,1)))&lt;65,CODE(UPPER(LEFT(B305,1)))&gt;90),TRUE),TRUE,OR(NOT(ISTEXT(B305)),LEN(B305)&gt;64,LEN(B305)&lt;&gt;LEN(SUBSTITUTE(B305,"*","")),LEN(B305)&lt;&gt;LEN(SUBSTITUTE(B305,"?","")),LEN(B305)&lt;&gt;LEN(SUBSTITUTE(B305,"~","")),LEN(B305)&lt;&gt;LEN(SUBSTITUTE(B305,"=","")),LEN(B305)&lt;&gt;LEN(SUBSTITUTE(B305,"&lt;","")),LEN(B305)&lt;&gt;LEN(SUBSTITUTE(B305,"&gt;","")))),"ID: tekst zaczynający się od A–Z, do 64 znaków; bez *, ?, ~, =, &lt; i &gt;. Przykład: T-001.",IF(COUNTIFS('Trades'!$A$9:$A$208,B305)&lt;&gt;1,"ID musi pasować do jednego wiersza Trades",IF(NOT(ISNUMBER(C305)),"Podaj prawidłowy czas zamknięcia",IF(OR(C305&lt;1,C305&gt;2958465),"Podaj prawidłowy czas zamknięcia",IF(NOT(ISNUMBER(D305)),"Podaj dodatnią zamkniętą ilość",IF(OR(D305&lt;=0,D305&gt;1000000,ROUND(D305,8)&lt;&gt;D305),"Podaj dodatnią zamkniętą ilość",IF(NOT(ISNUMBER(INDEX('Trades'!$D$9:$D$208,MATCH(B305,'Trades'!$A$9:$A$208,0)))),"Podaj prawidłowy czas otwarcia",IF(C305&lt;INDEX('Trades'!$D$9:$D$208,MATCH(B305,'Trades'!$A$9:$A$208,0)),"Wyjście poprzedza otwarcie",IF(AND(E305&lt;&gt;"",OR(NOT(ISNUMBER(E305)),E305&lt;=0)),"Podaj dodatnią cenę lub pozostaw puste",IF(AND(F305&lt;&gt;"",NOT(ISNUMBER(F305))),"P&amp;L brutto musi być liczbą lub pozostać pusty",IF(AND(ISNUMBER(F305),OR(ABS(F305)&gt;1000000000,ROUND(F305,2)&lt;&gt;F305)),"Kwoty: do 2 miejsc po przecinku; wartość bezwzględna wpisu ≤ 1 000 000 000.",""))))))))))))))))</x:f>
      </x:c>
      <x:c r="I305" s="29" t="str">
        <x:f>IF(ISNUMBER(D305),ROUND(D305,8),"")</x:f>
      </x:c>
      <x:c r="J305" s="29" t="n">
        <x:f>IF(ISNUMBER(F305),1,0)</x:f>
        <x:v>0</x:v>
      </x:c>
      <x:c r="K305" s="29" t="n">
        <x:f>IF(COUNTA(A305:F305)=0,0,1)</x:f>
        <x:v>0</x:v>
      </x:c>
    </x:row>
    <x:row r="306" ht="36" customHeight="1">
      <x:c r="A306" s="34"/>
      <x:c r="B306" s="34"/>
      <x:c r="C306" s="35"/>
      <x:c r="D306" s="36"/>
      <x:c r="E306" s="36"/>
      <x:c r="F306" s="37"/>
      <x:c r="G306" s="38" t="n">
        <x:f>IF(K306=0,0,IF(H306="",1,-1))</x:f>
        <x:v>0</x:v>
      </x:c>
      <x:c r="H306" s="33" t="str">
        <x:f>IF(K306=0,"",IF(A306="","Podaj ID wyjścia",IF(IF(IFERROR(OR(CODE(UPPER(LEFT(A306,1)))&lt;65,CODE(UPPER(LEFT(A306,1)))&gt;90),TRUE),TRUE,OR(NOT(ISTEXT(A306)),LEN(A306)&gt;64,LEN(A306)&lt;&gt;LEN(SUBSTITUTE(A306,"*","")),LEN(A306)&lt;&gt;LEN(SUBSTITUTE(A306,"?","")),LEN(A306)&lt;&gt;LEN(SUBSTITUTE(A306,"~","")),LEN(A306)&lt;&gt;LEN(SUBSTITUTE(A306,"=","")),LEN(A306)&lt;&gt;LEN(SUBSTITUTE(A306,"&lt;","")),LEN(A306)&lt;&gt;LEN(SUBSTITUTE(A306,"&gt;","")))),"ID: tekst zaczynający się od A–Z, do 64 znaków; bez *, ?, ~, =, &lt; i &gt;. Przykład: T-001.",IF(COUNTIFS('Exits'!$A$9:$A$608,A306)&lt;&gt;1,"ID wyjścia się powtarza",IF(B306="","Podaj ID nadrzędnej transakcji",IF(IF(IFERROR(OR(CODE(UPPER(LEFT(B306,1)))&lt;65,CODE(UPPER(LEFT(B306,1)))&gt;90),TRUE),TRUE,OR(NOT(ISTEXT(B306)),LEN(B306)&gt;64,LEN(B306)&lt;&gt;LEN(SUBSTITUTE(B306,"*","")),LEN(B306)&lt;&gt;LEN(SUBSTITUTE(B306,"?","")),LEN(B306)&lt;&gt;LEN(SUBSTITUTE(B306,"~","")),LEN(B306)&lt;&gt;LEN(SUBSTITUTE(B306,"=","")),LEN(B306)&lt;&gt;LEN(SUBSTITUTE(B306,"&lt;","")),LEN(B306)&lt;&gt;LEN(SUBSTITUTE(B306,"&gt;","")))),"ID: tekst zaczynający się od A–Z, do 64 znaków; bez *, ?, ~, =, &lt; i &gt;. Przykład: T-001.",IF(COUNTIFS('Trades'!$A$9:$A$208,B306)&lt;&gt;1,"ID musi pasować do jednego wiersza Trades",IF(NOT(ISNUMBER(C306)),"Podaj prawidłowy czas zamknięcia",IF(OR(C306&lt;1,C306&gt;2958465),"Podaj prawidłowy czas zamknięcia",IF(NOT(ISNUMBER(D306)),"Podaj dodatnią zamkniętą ilość",IF(OR(D306&lt;=0,D306&gt;1000000,ROUND(D306,8)&lt;&gt;D306),"Podaj dodatnią zamkniętą ilość",IF(NOT(ISNUMBER(INDEX('Trades'!$D$9:$D$208,MATCH(B306,'Trades'!$A$9:$A$208,0)))),"Podaj prawidłowy czas otwarcia",IF(C306&lt;INDEX('Trades'!$D$9:$D$208,MATCH(B306,'Trades'!$A$9:$A$208,0)),"Wyjście poprzedza otwarcie",IF(AND(E306&lt;&gt;"",OR(NOT(ISNUMBER(E306)),E306&lt;=0)),"Podaj dodatnią cenę lub pozostaw puste",IF(AND(F306&lt;&gt;"",NOT(ISNUMBER(F306))),"P&amp;L brutto musi być liczbą lub pozostać pusty",IF(AND(ISNUMBER(F306),OR(ABS(F306)&gt;1000000000,ROUND(F306,2)&lt;&gt;F306)),"Kwoty: do 2 miejsc po przecinku; wartość bezwzględna wpisu ≤ 1 000 000 000.",""))))))))))))))))</x:f>
      </x:c>
      <x:c r="I306" s="29" t="str">
        <x:f>IF(ISNUMBER(D306),ROUND(D306,8),"")</x:f>
      </x:c>
      <x:c r="J306" s="29" t="n">
        <x:f>IF(ISNUMBER(F306),1,0)</x:f>
        <x:v>0</x:v>
      </x:c>
      <x:c r="K306" s="29" t="n">
        <x:f>IF(COUNTA(A306:F306)=0,0,1)</x:f>
        <x:v>0</x:v>
      </x:c>
    </x:row>
    <x:row r="307" ht="36" customHeight="1">
      <x:c r="A307" s="34"/>
      <x:c r="B307" s="34"/>
      <x:c r="C307" s="35"/>
      <x:c r="D307" s="36"/>
      <x:c r="E307" s="36"/>
      <x:c r="F307" s="37"/>
      <x:c r="G307" s="38" t="n">
        <x:f>IF(K307=0,0,IF(H307="",1,-1))</x:f>
        <x:v>0</x:v>
      </x:c>
      <x:c r="H307" s="33" t="str">
        <x:f>IF(K307=0,"",IF(A307="","Podaj ID wyjścia",IF(IF(IFERROR(OR(CODE(UPPER(LEFT(A307,1)))&lt;65,CODE(UPPER(LEFT(A307,1)))&gt;90),TRUE),TRUE,OR(NOT(ISTEXT(A307)),LEN(A307)&gt;64,LEN(A307)&lt;&gt;LEN(SUBSTITUTE(A307,"*","")),LEN(A307)&lt;&gt;LEN(SUBSTITUTE(A307,"?","")),LEN(A307)&lt;&gt;LEN(SUBSTITUTE(A307,"~","")),LEN(A307)&lt;&gt;LEN(SUBSTITUTE(A307,"=","")),LEN(A307)&lt;&gt;LEN(SUBSTITUTE(A307,"&lt;","")),LEN(A307)&lt;&gt;LEN(SUBSTITUTE(A307,"&gt;","")))),"ID: tekst zaczynający się od A–Z, do 64 znaków; bez *, ?, ~, =, &lt; i &gt;. Przykład: T-001.",IF(COUNTIFS('Exits'!$A$9:$A$608,A307)&lt;&gt;1,"ID wyjścia się powtarza",IF(B307="","Podaj ID nadrzędnej transakcji",IF(IF(IFERROR(OR(CODE(UPPER(LEFT(B307,1)))&lt;65,CODE(UPPER(LEFT(B307,1)))&gt;90),TRUE),TRUE,OR(NOT(ISTEXT(B307)),LEN(B307)&gt;64,LEN(B307)&lt;&gt;LEN(SUBSTITUTE(B307,"*","")),LEN(B307)&lt;&gt;LEN(SUBSTITUTE(B307,"?","")),LEN(B307)&lt;&gt;LEN(SUBSTITUTE(B307,"~","")),LEN(B307)&lt;&gt;LEN(SUBSTITUTE(B307,"=","")),LEN(B307)&lt;&gt;LEN(SUBSTITUTE(B307,"&lt;","")),LEN(B307)&lt;&gt;LEN(SUBSTITUTE(B307,"&gt;","")))),"ID: tekst zaczynający się od A–Z, do 64 znaków; bez *, ?, ~, =, &lt; i &gt;. Przykład: T-001.",IF(COUNTIFS('Trades'!$A$9:$A$208,B307)&lt;&gt;1,"ID musi pasować do jednego wiersza Trades",IF(NOT(ISNUMBER(C307)),"Podaj prawidłowy czas zamknięcia",IF(OR(C307&lt;1,C307&gt;2958465),"Podaj prawidłowy czas zamknięcia",IF(NOT(ISNUMBER(D307)),"Podaj dodatnią zamkniętą ilość",IF(OR(D307&lt;=0,D307&gt;1000000,ROUND(D307,8)&lt;&gt;D307),"Podaj dodatnią zamkniętą ilość",IF(NOT(ISNUMBER(INDEX('Trades'!$D$9:$D$208,MATCH(B307,'Trades'!$A$9:$A$208,0)))),"Podaj prawidłowy czas otwarcia",IF(C307&lt;INDEX('Trades'!$D$9:$D$208,MATCH(B307,'Trades'!$A$9:$A$208,0)),"Wyjście poprzedza otwarcie",IF(AND(E307&lt;&gt;"",OR(NOT(ISNUMBER(E307)),E307&lt;=0)),"Podaj dodatnią cenę lub pozostaw puste",IF(AND(F307&lt;&gt;"",NOT(ISNUMBER(F307))),"P&amp;L brutto musi być liczbą lub pozostać pusty",IF(AND(ISNUMBER(F307),OR(ABS(F307)&gt;1000000000,ROUND(F307,2)&lt;&gt;F307)),"Kwoty: do 2 miejsc po przecinku; wartość bezwzględna wpisu ≤ 1 000 000 000.",""))))))))))))))))</x:f>
      </x:c>
      <x:c r="I307" s="29" t="str">
        <x:f>IF(ISNUMBER(D307),ROUND(D307,8),"")</x:f>
      </x:c>
      <x:c r="J307" s="29" t="n">
        <x:f>IF(ISNUMBER(F307),1,0)</x:f>
        <x:v>0</x:v>
      </x:c>
      <x:c r="K307" s="29" t="n">
        <x:f>IF(COUNTA(A307:F307)=0,0,1)</x:f>
        <x:v>0</x:v>
      </x:c>
    </x:row>
    <x:row r="308" ht="36" customHeight="1">
      <x:c r="A308" s="34"/>
      <x:c r="B308" s="34"/>
      <x:c r="C308" s="35"/>
      <x:c r="D308" s="36"/>
      <x:c r="E308" s="36"/>
      <x:c r="F308" s="37"/>
      <x:c r="G308" s="38" t="n">
        <x:f>IF(K308=0,0,IF(H308="",1,-1))</x:f>
        <x:v>0</x:v>
      </x:c>
      <x:c r="H308" s="33" t="str">
        <x:f>IF(K308=0,"",IF(A308="","Podaj ID wyjścia",IF(IF(IFERROR(OR(CODE(UPPER(LEFT(A308,1)))&lt;65,CODE(UPPER(LEFT(A308,1)))&gt;90),TRUE),TRUE,OR(NOT(ISTEXT(A308)),LEN(A308)&gt;64,LEN(A308)&lt;&gt;LEN(SUBSTITUTE(A308,"*","")),LEN(A308)&lt;&gt;LEN(SUBSTITUTE(A308,"?","")),LEN(A308)&lt;&gt;LEN(SUBSTITUTE(A308,"~","")),LEN(A308)&lt;&gt;LEN(SUBSTITUTE(A308,"=","")),LEN(A308)&lt;&gt;LEN(SUBSTITUTE(A308,"&lt;","")),LEN(A308)&lt;&gt;LEN(SUBSTITUTE(A308,"&gt;","")))),"ID: tekst zaczynający się od A–Z, do 64 znaków; bez *, ?, ~, =, &lt; i &gt;. Przykład: T-001.",IF(COUNTIFS('Exits'!$A$9:$A$608,A308)&lt;&gt;1,"ID wyjścia się powtarza",IF(B308="","Podaj ID nadrzędnej transakcji",IF(IF(IFERROR(OR(CODE(UPPER(LEFT(B308,1)))&lt;65,CODE(UPPER(LEFT(B308,1)))&gt;90),TRUE),TRUE,OR(NOT(ISTEXT(B308)),LEN(B308)&gt;64,LEN(B308)&lt;&gt;LEN(SUBSTITUTE(B308,"*","")),LEN(B308)&lt;&gt;LEN(SUBSTITUTE(B308,"?","")),LEN(B308)&lt;&gt;LEN(SUBSTITUTE(B308,"~","")),LEN(B308)&lt;&gt;LEN(SUBSTITUTE(B308,"=","")),LEN(B308)&lt;&gt;LEN(SUBSTITUTE(B308,"&lt;","")),LEN(B308)&lt;&gt;LEN(SUBSTITUTE(B308,"&gt;","")))),"ID: tekst zaczynający się od A–Z, do 64 znaków; bez *, ?, ~, =, &lt; i &gt;. Przykład: T-001.",IF(COUNTIFS('Trades'!$A$9:$A$208,B308)&lt;&gt;1,"ID musi pasować do jednego wiersza Trades",IF(NOT(ISNUMBER(C308)),"Podaj prawidłowy czas zamknięcia",IF(OR(C308&lt;1,C308&gt;2958465),"Podaj prawidłowy czas zamknięcia",IF(NOT(ISNUMBER(D308)),"Podaj dodatnią zamkniętą ilość",IF(OR(D308&lt;=0,D308&gt;1000000,ROUND(D308,8)&lt;&gt;D308),"Podaj dodatnią zamkniętą ilość",IF(NOT(ISNUMBER(INDEX('Trades'!$D$9:$D$208,MATCH(B308,'Trades'!$A$9:$A$208,0)))),"Podaj prawidłowy czas otwarcia",IF(C308&lt;INDEX('Trades'!$D$9:$D$208,MATCH(B308,'Trades'!$A$9:$A$208,0)),"Wyjście poprzedza otwarcie",IF(AND(E308&lt;&gt;"",OR(NOT(ISNUMBER(E308)),E308&lt;=0)),"Podaj dodatnią cenę lub pozostaw puste",IF(AND(F308&lt;&gt;"",NOT(ISNUMBER(F308))),"P&amp;L brutto musi być liczbą lub pozostać pusty",IF(AND(ISNUMBER(F308),OR(ABS(F308)&gt;1000000000,ROUND(F308,2)&lt;&gt;F308)),"Kwoty: do 2 miejsc po przecinku; wartość bezwzględna wpisu ≤ 1 000 000 000.",""))))))))))))))))</x:f>
      </x:c>
      <x:c r="I308" s="29" t="str">
        <x:f>IF(ISNUMBER(D308),ROUND(D308,8),"")</x:f>
      </x:c>
      <x:c r="J308" s="29" t="n">
        <x:f>IF(ISNUMBER(F308),1,0)</x:f>
        <x:v>0</x:v>
      </x:c>
      <x:c r="K308" s="29" t="n">
        <x:f>IF(COUNTA(A308:F308)=0,0,1)</x:f>
        <x:v>0</x:v>
      </x:c>
    </x:row>
    <x:row r="309" ht="36" customHeight="1">
      <x:c r="A309" s="34"/>
      <x:c r="B309" s="34"/>
      <x:c r="C309" s="35"/>
      <x:c r="D309" s="36"/>
      <x:c r="E309" s="36"/>
      <x:c r="F309" s="37"/>
      <x:c r="G309" s="38" t="n">
        <x:f>IF(K309=0,0,IF(H309="",1,-1))</x:f>
        <x:v>0</x:v>
      </x:c>
      <x:c r="H309" s="33" t="str">
        <x:f>IF(K309=0,"",IF(A309="","Podaj ID wyjścia",IF(IF(IFERROR(OR(CODE(UPPER(LEFT(A309,1)))&lt;65,CODE(UPPER(LEFT(A309,1)))&gt;90),TRUE),TRUE,OR(NOT(ISTEXT(A309)),LEN(A309)&gt;64,LEN(A309)&lt;&gt;LEN(SUBSTITUTE(A309,"*","")),LEN(A309)&lt;&gt;LEN(SUBSTITUTE(A309,"?","")),LEN(A309)&lt;&gt;LEN(SUBSTITUTE(A309,"~","")),LEN(A309)&lt;&gt;LEN(SUBSTITUTE(A309,"=","")),LEN(A309)&lt;&gt;LEN(SUBSTITUTE(A309,"&lt;","")),LEN(A309)&lt;&gt;LEN(SUBSTITUTE(A309,"&gt;","")))),"ID: tekst zaczynający się od A–Z, do 64 znaków; bez *, ?, ~, =, &lt; i &gt;. Przykład: T-001.",IF(COUNTIFS('Exits'!$A$9:$A$608,A309)&lt;&gt;1,"ID wyjścia się powtarza",IF(B309="","Podaj ID nadrzędnej transakcji",IF(IF(IFERROR(OR(CODE(UPPER(LEFT(B309,1)))&lt;65,CODE(UPPER(LEFT(B309,1)))&gt;90),TRUE),TRUE,OR(NOT(ISTEXT(B309)),LEN(B309)&gt;64,LEN(B309)&lt;&gt;LEN(SUBSTITUTE(B309,"*","")),LEN(B309)&lt;&gt;LEN(SUBSTITUTE(B309,"?","")),LEN(B309)&lt;&gt;LEN(SUBSTITUTE(B309,"~","")),LEN(B309)&lt;&gt;LEN(SUBSTITUTE(B309,"=","")),LEN(B309)&lt;&gt;LEN(SUBSTITUTE(B309,"&lt;","")),LEN(B309)&lt;&gt;LEN(SUBSTITUTE(B309,"&gt;","")))),"ID: tekst zaczynający się od A–Z, do 64 znaków; bez *, ?, ~, =, &lt; i &gt;. Przykład: T-001.",IF(COUNTIFS('Trades'!$A$9:$A$208,B309)&lt;&gt;1,"ID musi pasować do jednego wiersza Trades",IF(NOT(ISNUMBER(C309)),"Podaj prawidłowy czas zamknięcia",IF(OR(C309&lt;1,C309&gt;2958465),"Podaj prawidłowy czas zamknięcia",IF(NOT(ISNUMBER(D309)),"Podaj dodatnią zamkniętą ilość",IF(OR(D309&lt;=0,D309&gt;1000000,ROUND(D309,8)&lt;&gt;D309),"Podaj dodatnią zamkniętą ilość",IF(NOT(ISNUMBER(INDEX('Trades'!$D$9:$D$208,MATCH(B309,'Trades'!$A$9:$A$208,0)))),"Podaj prawidłowy czas otwarcia",IF(C309&lt;INDEX('Trades'!$D$9:$D$208,MATCH(B309,'Trades'!$A$9:$A$208,0)),"Wyjście poprzedza otwarcie",IF(AND(E309&lt;&gt;"",OR(NOT(ISNUMBER(E309)),E309&lt;=0)),"Podaj dodatnią cenę lub pozostaw puste",IF(AND(F309&lt;&gt;"",NOT(ISNUMBER(F309))),"P&amp;L brutto musi być liczbą lub pozostać pusty",IF(AND(ISNUMBER(F309),OR(ABS(F309)&gt;1000000000,ROUND(F309,2)&lt;&gt;F309)),"Kwoty: do 2 miejsc po przecinku; wartość bezwzględna wpisu ≤ 1 000 000 000.",""))))))))))))))))</x:f>
      </x:c>
      <x:c r="I309" s="29" t="str">
        <x:f>IF(ISNUMBER(D309),ROUND(D309,8),"")</x:f>
      </x:c>
      <x:c r="J309" s="29" t="n">
        <x:f>IF(ISNUMBER(F309),1,0)</x:f>
        <x:v>0</x:v>
      </x:c>
      <x:c r="K309" s="29" t="n">
        <x:f>IF(COUNTA(A309:F309)=0,0,1)</x:f>
        <x:v>0</x:v>
      </x:c>
    </x:row>
    <x:row r="310" ht="36" customHeight="1">
      <x:c r="A310" s="34"/>
      <x:c r="B310" s="34"/>
      <x:c r="C310" s="35"/>
      <x:c r="D310" s="36"/>
      <x:c r="E310" s="36"/>
      <x:c r="F310" s="37"/>
      <x:c r="G310" s="38" t="n">
        <x:f>IF(K310=0,0,IF(H310="",1,-1))</x:f>
        <x:v>0</x:v>
      </x:c>
      <x:c r="H310" s="33" t="str">
        <x:f>IF(K310=0,"",IF(A310="","Podaj ID wyjścia",IF(IF(IFERROR(OR(CODE(UPPER(LEFT(A310,1)))&lt;65,CODE(UPPER(LEFT(A310,1)))&gt;90),TRUE),TRUE,OR(NOT(ISTEXT(A310)),LEN(A310)&gt;64,LEN(A310)&lt;&gt;LEN(SUBSTITUTE(A310,"*","")),LEN(A310)&lt;&gt;LEN(SUBSTITUTE(A310,"?","")),LEN(A310)&lt;&gt;LEN(SUBSTITUTE(A310,"~","")),LEN(A310)&lt;&gt;LEN(SUBSTITUTE(A310,"=","")),LEN(A310)&lt;&gt;LEN(SUBSTITUTE(A310,"&lt;","")),LEN(A310)&lt;&gt;LEN(SUBSTITUTE(A310,"&gt;","")))),"ID: tekst zaczynający się od A–Z, do 64 znaków; bez *, ?, ~, =, &lt; i &gt;. Przykład: T-001.",IF(COUNTIFS('Exits'!$A$9:$A$608,A310)&lt;&gt;1,"ID wyjścia się powtarza",IF(B310="","Podaj ID nadrzędnej transakcji",IF(IF(IFERROR(OR(CODE(UPPER(LEFT(B310,1)))&lt;65,CODE(UPPER(LEFT(B310,1)))&gt;90),TRUE),TRUE,OR(NOT(ISTEXT(B310)),LEN(B310)&gt;64,LEN(B310)&lt;&gt;LEN(SUBSTITUTE(B310,"*","")),LEN(B310)&lt;&gt;LEN(SUBSTITUTE(B310,"?","")),LEN(B310)&lt;&gt;LEN(SUBSTITUTE(B310,"~","")),LEN(B310)&lt;&gt;LEN(SUBSTITUTE(B310,"=","")),LEN(B310)&lt;&gt;LEN(SUBSTITUTE(B310,"&lt;","")),LEN(B310)&lt;&gt;LEN(SUBSTITUTE(B310,"&gt;","")))),"ID: tekst zaczynający się od A–Z, do 64 znaków; bez *, ?, ~, =, &lt; i &gt;. Przykład: T-001.",IF(COUNTIFS('Trades'!$A$9:$A$208,B310)&lt;&gt;1,"ID musi pasować do jednego wiersza Trades",IF(NOT(ISNUMBER(C310)),"Podaj prawidłowy czas zamknięcia",IF(OR(C310&lt;1,C310&gt;2958465),"Podaj prawidłowy czas zamknięcia",IF(NOT(ISNUMBER(D310)),"Podaj dodatnią zamkniętą ilość",IF(OR(D310&lt;=0,D310&gt;1000000,ROUND(D310,8)&lt;&gt;D310),"Podaj dodatnią zamkniętą ilość",IF(NOT(ISNUMBER(INDEX('Trades'!$D$9:$D$208,MATCH(B310,'Trades'!$A$9:$A$208,0)))),"Podaj prawidłowy czas otwarcia",IF(C310&lt;INDEX('Trades'!$D$9:$D$208,MATCH(B310,'Trades'!$A$9:$A$208,0)),"Wyjście poprzedza otwarcie",IF(AND(E310&lt;&gt;"",OR(NOT(ISNUMBER(E310)),E310&lt;=0)),"Podaj dodatnią cenę lub pozostaw puste",IF(AND(F310&lt;&gt;"",NOT(ISNUMBER(F310))),"P&amp;L brutto musi być liczbą lub pozostać pusty",IF(AND(ISNUMBER(F310),OR(ABS(F310)&gt;1000000000,ROUND(F310,2)&lt;&gt;F310)),"Kwoty: do 2 miejsc po przecinku; wartość bezwzględna wpisu ≤ 1 000 000 000.",""))))))))))))))))</x:f>
      </x:c>
      <x:c r="I310" s="29" t="str">
        <x:f>IF(ISNUMBER(D310),ROUND(D310,8),"")</x:f>
      </x:c>
      <x:c r="J310" s="29" t="n">
        <x:f>IF(ISNUMBER(F310),1,0)</x:f>
        <x:v>0</x:v>
      </x:c>
      <x:c r="K310" s="29" t="n">
        <x:f>IF(COUNTA(A310:F310)=0,0,1)</x:f>
        <x:v>0</x:v>
      </x:c>
    </x:row>
    <x:row r="311" ht="36" customHeight="1">
      <x:c r="A311" s="34"/>
      <x:c r="B311" s="34"/>
      <x:c r="C311" s="35"/>
      <x:c r="D311" s="36"/>
      <x:c r="E311" s="36"/>
      <x:c r="F311" s="37"/>
      <x:c r="G311" s="38" t="n">
        <x:f>IF(K311=0,0,IF(H311="",1,-1))</x:f>
        <x:v>0</x:v>
      </x:c>
      <x:c r="H311" s="33" t="str">
        <x:f>IF(K311=0,"",IF(A311="","Podaj ID wyjścia",IF(IF(IFERROR(OR(CODE(UPPER(LEFT(A311,1)))&lt;65,CODE(UPPER(LEFT(A311,1)))&gt;90),TRUE),TRUE,OR(NOT(ISTEXT(A311)),LEN(A311)&gt;64,LEN(A311)&lt;&gt;LEN(SUBSTITUTE(A311,"*","")),LEN(A311)&lt;&gt;LEN(SUBSTITUTE(A311,"?","")),LEN(A311)&lt;&gt;LEN(SUBSTITUTE(A311,"~","")),LEN(A311)&lt;&gt;LEN(SUBSTITUTE(A311,"=","")),LEN(A311)&lt;&gt;LEN(SUBSTITUTE(A311,"&lt;","")),LEN(A311)&lt;&gt;LEN(SUBSTITUTE(A311,"&gt;","")))),"ID: tekst zaczynający się od A–Z, do 64 znaków; bez *, ?, ~, =, &lt; i &gt;. Przykład: T-001.",IF(COUNTIFS('Exits'!$A$9:$A$608,A311)&lt;&gt;1,"ID wyjścia się powtarza",IF(B311="","Podaj ID nadrzędnej transakcji",IF(IF(IFERROR(OR(CODE(UPPER(LEFT(B311,1)))&lt;65,CODE(UPPER(LEFT(B311,1)))&gt;90),TRUE),TRUE,OR(NOT(ISTEXT(B311)),LEN(B311)&gt;64,LEN(B311)&lt;&gt;LEN(SUBSTITUTE(B311,"*","")),LEN(B311)&lt;&gt;LEN(SUBSTITUTE(B311,"?","")),LEN(B311)&lt;&gt;LEN(SUBSTITUTE(B311,"~","")),LEN(B311)&lt;&gt;LEN(SUBSTITUTE(B311,"=","")),LEN(B311)&lt;&gt;LEN(SUBSTITUTE(B311,"&lt;","")),LEN(B311)&lt;&gt;LEN(SUBSTITUTE(B311,"&gt;","")))),"ID: tekst zaczynający się od A–Z, do 64 znaków; bez *, ?, ~, =, &lt; i &gt;. Przykład: T-001.",IF(COUNTIFS('Trades'!$A$9:$A$208,B311)&lt;&gt;1,"ID musi pasować do jednego wiersza Trades",IF(NOT(ISNUMBER(C311)),"Podaj prawidłowy czas zamknięcia",IF(OR(C311&lt;1,C311&gt;2958465),"Podaj prawidłowy czas zamknięcia",IF(NOT(ISNUMBER(D311)),"Podaj dodatnią zamkniętą ilość",IF(OR(D311&lt;=0,D311&gt;1000000,ROUND(D311,8)&lt;&gt;D311),"Podaj dodatnią zamkniętą ilość",IF(NOT(ISNUMBER(INDEX('Trades'!$D$9:$D$208,MATCH(B311,'Trades'!$A$9:$A$208,0)))),"Podaj prawidłowy czas otwarcia",IF(C311&lt;INDEX('Trades'!$D$9:$D$208,MATCH(B311,'Trades'!$A$9:$A$208,0)),"Wyjście poprzedza otwarcie",IF(AND(E311&lt;&gt;"",OR(NOT(ISNUMBER(E311)),E311&lt;=0)),"Podaj dodatnią cenę lub pozostaw puste",IF(AND(F311&lt;&gt;"",NOT(ISNUMBER(F311))),"P&amp;L brutto musi być liczbą lub pozostać pusty",IF(AND(ISNUMBER(F311),OR(ABS(F311)&gt;1000000000,ROUND(F311,2)&lt;&gt;F311)),"Kwoty: do 2 miejsc po przecinku; wartość bezwzględna wpisu ≤ 1 000 000 000.",""))))))))))))))))</x:f>
      </x:c>
      <x:c r="I311" s="29" t="str">
        <x:f>IF(ISNUMBER(D311),ROUND(D311,8),"")</x:f>
      </x:c>
      <x:c r="J311" s="29" t="n">
        <x:f>IF(ISNUMBER(F311),1,0)</x:f>
        <x:v>0</x:v>
      </x:c>
      <x:c r="K311" s="29" t="n">
        <x:f>IF(COUNTA(A311:F311)=0,0,1)</x:f>
        <x:v>0</x:v>
      </x:c>
    </x:row>
    <x:row r="312" ht="36" customHeight="1">
      <x:c r="A312" s="34"/>
      <x:c r="B312" s="34"/>
      <x:c r="C312" s="35"/>
      <x:c r="D312" s="36"/>
      <x:c r="E312" s="36"/>
      <x:c r="F312" s="37"/>
      <x:c r="G312" s="38" t="n">
        <x:f>IF(K312=0,0,IF(H312="",1,-1))</x:f>
        <x:v>0</x:v>
      </x:c>
      <x:c r="H312" s="33" t="str">
        <x:f>IF(K312=0,"",IF(A312="","Podaj ID wyjścia",IF(IF(IFERROR(OR(CODE(UPPER(LEFT(A312,1)))&lt;65,CODE(UPPER(LEFT(A312,1)))&gt;90),TRUE),TRUE,OR(NOT(ISTEXT(A312)),LEN(A312)&gt;64,LEN(A312)&lt;&gt;LEN(SUBSTITUTE(A312,"*","")),LEN(A312)&lt;&gt;LEN(SUBSTITUTE(A312,"?","")),LEN(A312)&lt;&gt;LEN(SUBSTITUTE(A312,"~","")),LEN(A312)&lt;&gt;LEN(SUBSTITUTE(A312,"=","")),LEN(A312)&lt;&gt;LEN(SUBSTITUTE(A312,"&lt;","")),LEN(A312)&lt;&gt;LEN(SUBSTITUTE(A312,"&gt;","")))),"ID: tekst zaczynający się od A–Z, do 64 znaków; bez *, ?, ~, =, &lt; i &gt;. Przykład: T-001.",IF(COUNTIFS('Exits'!$A$9:$A$608,A312)&lt;&gt;1,"ID wyjścia się powtarza",IF(B312="","Podaj ID nadrzędnej transakcji",IF(IF(IFERROR(OR(CODE(UPPER(LEFT(B312,1)))&lt;65,CODE(UPPER(LEFT(B312,1)))&gt;90),TRUE),TRUE,OR(NOT(ISTEXT(B312)),LEN(B312)&gt;64,LEN(B312)&lt;&gt;LEN(SUBSTITUTE(B312,"*","")),LEN(B312)&lt;&gt;LEN(SUBSTITUTE(B312,"?","")),LEN(B312)&lt;&gt;LEN(SUBSTITUTE(B312,"~","")),LEN(B312)&lt;&gt;LEN(SUBSTITUTE(B312,"=","")),LEN(B312)&lt;&gt;LEN(SUBSTITUTE(B312,"&lt;","")),LEN(B312)&lt;&gt;LEN(SUBSTITUTE(B312,"&gt;","")))),"ID: tekst zaczynający się od A–Z, do 64 znaków; bez *, ?, ~, =, &lt; i &gt;. Przykład: T-001.",IF(COUNTIFS('Trades'!$A$9:$A$208,B312)&lt;&gt;1,"ID musi pasować do jednego wiersza Trades",IF(NOT(ISNUMBER(C312)),"Podaj prawidłowy czas zamknięcia",IF(OR(C312&lt;1,C312&gt;2958465),"Podaj prawidłowy czas zamknięcia",IF(NOT(ISNUMBER(D312)),"Podaj dodatnią zamkniętą ilość",IF(OR(D312&lt;=0,D312&gt;1000000,ROUND(D312,8)&lt;&gt;D312),"Podaj dodatnią zamkniętą ilość",IF(NOT(ISNUMBER(INDEX('Trades'!$D$9:$D$208,MATCH(B312,'Trades'!$A$9:$A$208,0)))),"Podaj prawidłowy czas otwarcia",IF(C312&lt;INDEX('Trades'!$D$9:$D$208,MATCH(B312,'Trades'!$A$9:$A$208,0)),"Wyjście poprzedza otwarcie",IF(AND(E312&lt;&gt;"",OR(NOT(ISNUMBER(E312)),E312&lt;=0)),"Podaj dodatnią cenę lub pozostaw puste",IF(AND(F312&lt;&gt;"",NOT(ISNUMBER(F312))),"P&amp;L brutto musi być liczbą lub pozostać pusty",IF(AND(ISNUMBER(F312),OR(ABS(F312)&gt;1000000000,ROUND(F312,2)&lt;&gt;F312)),"Kwoty: do 2 miejsc po przecinku; wartość bezwzględna wpisu ≤ 1 000 000 000.",""))))))))))))))))</x:f>
      </x:c>
      <x:c r="I312" s="29" t="str">
        <x:f>IF(ISNUMBER(D312),ROUND(D312,8),"")</x:f>
      </x:c>
      <x:c r="J312" s="29" t="n">
        <x:f>IF(ISNUMBER(F312),1,0)</x:f>
        <x:v>0</x:v>
      </x:c>
      <x:c r="K312" s="29" t="n">
        <x:f>IF(COUNTA(A312:F312)=0,0,1)</x:f>
        <x:v>0</x:v>
      </x:c>
    </x:row>
    <x:row r="313" ht="36" customHeight="1">
      <x:c r="A313" s="34"/>
      <x:c r="B313" s="34"/>
      <x:c r="C313" s="35"/>
      <x:c r="D313" s="36"/>
      <x:c r="E313" s="36"/>
      <x:c r="F313" s="37"/>
      <x:c r="G313" s="38" t="n">
        <x:f>IF(K313=0,0,IF(H313="",1,-1))</x:f>
        <x:v>0</x:v>
      </x:c>
      <x:c r="H313" s="33" t="str">
        <x:f>IF(K313=0,"",IF(A313="","Podaj ID wyjścia",IF(IF(IFERROR(OR(CODE(UPPER(LEFT(A313,1)))&lt;65,CODE(UPPER(LEFT(A313,1)))&gt;90),TRUE),TRUE,OR(NOT(ISTEXT(A313)),LEN(A313)&gt;64,LEN(A313)&lt;&gt;LEN(SUBSTITUTE(A313,"*","")),LEN(A313)&lt;&gt;LEN(SUBSTITUTE(A313,"?","")),LEN(A313)&lt;&gt;LEN(SUBSTITUTE(A313,"~","")),LEN(A313)&lt;&gt;LEN(SUBSTITUTE(A313,"=","")),LEN(A313)&lt;&gt;LEN(SUBSTITUTE(A313,"&lt;","")),LEN(A313)&lt;&gt;LEN(SUBSTITUTE(A313,"&gt;","")))),"ID: tekst zaczynający się od A–Z, do 64 znaków; bez *, ?, ~, =, &lt; i &gt;. Przykład: T-001.",IF(COUNTIFS('Exits'!$A$9:$A$608,A313)&lt;&gt;1,"ID wyjścia się powtarza",IF(B313="","Podaj ID nadrzędnej transakcji",IF(IF(IFERROR(OR(CODE(UPPER(LEFT(B313,1)))&lt;65,CODE(UPPER(LEFT(B313,1)))&gt;90),TRUE),TRUE,OR(NOT(ISTEXT(B313)),LEN(B313)&gt;64,LEN(B313)&lt;&gt;LEN(SUBSTITUTE(B313,"*","")),LEN(B313)&lt;&gt;LEN(SUBSTITUTE(B313,"?","")),LEN(B313)&lt;&gt;LEN(SUBSTITUTE(B313,"~","")),LEN(B313)&lt;&gt;LEN(SUBSTITUTE(B313,"=","")),LEN(B313)&lt;&gt;LEN(SUBSTITUTE(B313,"&lt;","")),LEN(B313)&lt;&gt;LEN(SUBSTITUTE(B313,"&gt;","")))),"ID: tekst zaczynający się od A–Z, do 64 znaków; bez *, ?, ~, =, &lt; i &gt;. Przykład: T-001.",IF(COUNTIFS('Trades'!$A$9:$A$208,B313)&lt;&gt;1,"ID musi pasować do jednego wiersza Trades",IF(NOT(ISNUMBER(C313)),"Podaj prawidłowy czas zamknięcia",IF(OR(C313&lt;1,C313&gt;2958465),"Podaj prawidłowy czas zamknięcia",IF(NOT(ISNUMBER(D313)),"Podaj dodatnią zamkniętą ilość",IF(OR(D313&lt;=0,D313&gt;1000000,ROUND(D313,8)&lt;&gt;D313),"Podaj dodatnią zamkniętą ilość",IF(NOT(ISNUMBER(INDEX('Trades'!$D$9:$D$208,MATCH(B313,'Trades'!$A$9:$A$208,0)))),"Podaj prawidłowy czas otwarcia",IF(C313&lt;INDEX('Trades'!$D$9:$D$208,MATCH(B313,'Trades'!$A$9:$A$208,0)),"Wyjście poprzedza otwarcie",IF(AND(E313&lt;&gt;"",OR(NOT(ISNUMBER(E313)),E313&lt;=0)),"Podaj dodatnią cenę lub pozostaw puste",IF(AND(F313&lt;&gt;"",NOT(ISNUMBER(F313))),"P&amp;L brutto musi być liczbą lub pozostać pusty",IF(AND(ISNUMBER(F313),OR(ABS(F313)&gt;1000000000,ROUND(F313,2)&lt;&gt;F313)),"Kwoty: do 2 miejsc po przecinku; wartość bezwzględna wpisu ≤ 1 000 000 000.",""))))))))))))))))</x:f>
      </x:c>
      <x:c r="I313" s="29" t="str">
        <x:f>IF(ISNUMBER(D313),ROUND(D313,8),"")</x:f>
      </x:c>
      <x:c r="J313" s="29" t="n">
        <x:f>IF(ISNUMBER(F313),1,0)</x:f>
        <x:v>0</x:v>
      </x:c>
      <x:c r="K313" s="29" t="n">
        <x:f>IF(COUNTA(A313:F313)=0,0,1)</x:f>
        <x:v>0</x:v>
      </x:c>
    </x:row>
    <x:row r="314" ht="36" customHeight="1">
      <x:c r="A314" s="34"/>
      <x:c r="B314" s="34"/>
      <x:c r="C314" s="35"/>
      <x:c r="D314" s="36"/>
      <x:c r="E314" s="36"/>
      <x:c r="F314" s="37"/>
      <x:c r="G314" s="38" t="n">
        <x:f>IF(K314=0,0,IF(H314="",1,-1))</x:f>
        <x:v>0</x:v>
      </x:c>
      <x:c r="H314" s="33" t="str">
        <x:f>IF(K314=0,"",IF(A314="","Podaj ID wyjścia",IF(IF(IFERROR(OR(CODE(UPPER(LEFT(A314,1)))&lt;65,CODE(UPPER(LEFT(A314,1)))&gt;90),TRUE),TRUE,OR(NOT(ISTEXT(A314)),LEN(A314)&gt;64,LEN(A314)&lt;&gt;LEN(SUBSTITUTE(A314,"*","")),LEN(A314)&lt;&gt;LEN(SUBSTITUTE(A314,"?","")),LEN(A314)&lt;&gt;LEN(SUBSTITUTE(A314,"~","")),LEN(A314)&lt;&gt;LEN(SUBSTITUTE(A314,"=","")),LEN(A314)&lt;&gt;LEN(SUBSTITUTE(A314,"&lt;","")),LEN(A314)&lt;&gt;LEN(SUBSTITUTE(A314,"&gt;","")))),"ID: tekst zaczynający się od A–Z, do 64 znaków; bez *, ?, ~, =, &lt; i &gt;. Przykład: T-001.",IF(COUNTIFS('Exits'!$A$9:$A$608,A314)&lt;&gt;1,"ID wyjścia się powtarza",IF(B314="","Podaj ID nadrzędnej transakcji",IF(IF(IFERROR(OR(CODE(UPPER(LEFT(B314,1)))&lt;65,CODE(UPPER(LEFT(B314,1)))&gt;90),TRUE),TRUE,OR(NOT(ISTEXT(B314)),LEN(B314)&gt;64,LEN(B314)&lt;&gt;LEN(SUBSTITUTE(B314,"*","")),LEN(B314)&lt;&gt;LEN(SUBSTITUTE(B314,"?","")),LEN(B314)&lt;&gt;LEN(SUBSTITUTE(B314,"~","")),LEN(B314)&lt;&gt;LEN(SUBSTITUTE(B314,"=","")),LEN(B314)&lt;&gt;LEN(SUBSTITUTE(B314,"&lt;","")),LEN(B314)&lt;&gt;LEN(SUBSTITUTE(B314,"&gt;","")))),"ID: tekst zaczynający się od A–Z, do 64 znaków; bez *, ?, ~, =, &lt; i &gt;. Przykład: T-001.",IF(COUNTIFS('Trades'!$A$9:$A$208,B314)&lt;&gt;1,"ID musi pasować do jednego wiersza Trades",IF(NOT(ISNUMBER(C314)),"Podaj prawidłowy czas zamknięcia",IF(OR(C314&lt;1,C314&gt;2958465),"Podaj prawidłowy czas zamknięcia",IF(NOT(ISNUMBER(D314)),"Podaj dodatnią zamkniętą ilość",IF(OR(D314&lt;=0,D314&gt;1000000,ROUND(D314,8)&lt;&gt;D314),"Podaj dodatnią zamkniętą ilość",IF(NOT(ISNUMBER(INDEX('Trades'!$D$9:$D$208,MATCH(B314,'Trades'!$A$9:$A$208,0)))),"Podaj prawidłowy czas otwarcia",IF(C314&lt;INDEX('Trades'!$D$9:$D$208,MATCH(B314,'Trades'!$A$9:$A$208,0)),"Wyjście poprzedza otwarcie",IF(AND(E314&lt;&gt;"",OR(NOT(ISNUMBER(E314)),E314&lt;=0)),"Podaj dodatnią cenę lub pozostaw puste",IF(AND(F314&lt;&gt;"",NOT(ISNUMBER(F314))),"P&amp;L brutto musi być liczbą lub pozostać pusty",IF(AND(ISNUMBER(F314),OR(ABS(F314)&gt;1000000000,ROUND(F314,2)&lt;&gt;F314)),"Kwoty: do 2 miejsc po przecinku; wartość bezwzględna wpisu ≤ 1 000 000 000.",""))))))))))))))))</x:f>
      </x:c>
      <x:c r="I314" s="29" t="str">
        <x:f>IF(ISNUMBER(D314),ROUND(D314,8),"")</x:f>
      </x:c>
      <x:c r="J314" s="29" t="n">
        <x:f>IF(ISNUMBER(F314),1,0)</x:f>
        <x:v>0</x:v>
      </x:c>
      <x:c r="K314" s="29" t="n">
        <x:f>IF(COUNTA(A314:F314)=0,0,1)</x:f>
        <x:v>0</x:v>
      </x:c>
    </x:row>
    <x:row r="315" ht="36" customHeight="1">
      <x:c r="A315" s="34"/>
      <x:c r="B315" s="34"/>
      <x:c r="C315" s="35"/>
      <x:c r="D315" s="36"/>
      <x:c r="E315" s="36"/>
      <x:c r="F315" s="37"/>
      <x:c r="G315" s="38" t="n">
        <x:f>IF(K315=0,0,IF(H315="",1,-1))</x:f>
        <x:v>0</x:v>
      </x:c>
      <x:c r="H315" s="33" t="str">
        <x:f>IF(K315=0,"",IF(A315="","Podaj ID wyjścia",IF(IF(IFERROR(OR(CODE(UPPER(LEFT(A315,1)))&lt;65,CODE(UPPER(LEFT(A315,1)))&gt;90),TRUE),TRUE,OR(NOT(ISTEXT(A315)),LEN(A315)&gt;64,LEN(A315)&lt;&gt;LEN(SUBSTITUTE(A315,"*","")),LEN(A315)&lt;&gt;LEN(SUBSTITUTE(A315,"?","")),LEN(A315)&lt;&gt;LEN(SUBSTITUTE(A315,"~","")),LEN(A315)&lt;&gt;LEN(SUBSTITUTE(A315,"=","")),LEN(A315)&lt;&gt;LEN(SUBSTITUTE(A315,"&lt;","")),LEN(A315)&lt;&gt;LEN(SUBSTITUTE(A315,"&gt;","")))),"ID: tekst zaczynający się od A–Z, do 64 znaków; bez *, ?, ~, =, &lt; i &gt;. Przykład: T-001.",IF(COUNTIFS('Exits'!$A$9:$A$608,A315)&lt;&gt;1,"ID wyjścia się powtarza",IF(B315="","Podaj ID nadrzędnej transakcji",IF(IF(IFERROR(OR(CODE(UPPER(LEFT(B315,1)))&lt;65,CODE(UPPER(LEFT(B315,1)))&gt;90),TRUE),TRUE,OR(NOT(ISTEXT(B315)),LEN(B315)&gt;64,LEN(B315)&lt;&gt;LEN(SUBSTITUTE(B315,"*","")),LEN(B315)&lt;&gt;LEN(SUBSTITUTE(B315,"?","")),LEN(B315)&lt;&gt;LEN(SUBSTITUTE(B315,"~","")),LEN(B315)&lt;&gt;LEN(SUBSTITUTE(B315,"=","")),LEN(B315)&lt;&gt;LEN(SUBSTITUTE(B315,"&lt;","")),LEN(B315)&lt;&gt;LEN(SUBSTITUTE(B315,"&gt;","")))),"ID: tekst zaczynający się od A–Z, do 64 znaków; bez *, ?, ~, =, &lt; i &gt;. Przykład: T-001.",IF(COUNTIFS('Trades'!$A$9:$A$208,B315)&lt;&gt;1,"ID musi pasować do jednego wiersza Trades",IF(NOT(ISNUMBER(C315)),"Podaj prawidłowy czas zamknięcia",IF(OR(C315&lt;1,C315&gt;2958465),"Podaj prawidłowy czas zamknięcia",IF(NOT(ISNUMBER(D315)),"Podaj dodatnią zamkniętą ilość",IF(OR(D315&lt;=0,D315&gt;1000000,ROUND(D315,8)&lt;&gt;D315),"Podaj dodatnią zamkniętą ilość",IF(NOT(ISNUMBER(INDEX('Trades'!$D$9:$D$208,MATCH(B315,'Trades'!$A$9:$A$208,0)))),"Podaj prawidłowy czas otwarcia",IF(C315&lt;INDEX('Trades'!$D$9:$D$208,MATCH(B315,'Trades'!$A$9:$A$208,0)),"Wyjście poprzedza otwarcie",IF(AND(E315&lt;&gt;"",OR(NOT(ISNUMBER(E315)),E315&lt;=0)),"Podaj dodatnią cenę lub pozostaw puste",IF(AND(F315&lt;&gt;"",NOT(ISNUMBER(F315))),"P&amp;L brutto musi być liczbą lub pozostać pusty",IF(AND(ISNUMBER(F315),OR(ABS(F315)&gt;1000000000,ROUND(F315,2)&lt;&gt;F315)),"Kwoty: do 2 miejsc po przecinku; wartość bezwzględna wpisu ≤ 1 000 000 000.",""))))))))))))))))</x:f>
      </x:c>
      <x:c r="I315" s="29" t="str">
        <x:f>IF(ISNUMBER(D315),ROUND(D315,8),"")</x:f>
      </x:c>
      <x:c r="J315" s="29" t="n">
        <x:f>IF(ISNUMBER(F315),1,0)</x:f>
        <x:v>0</x:v>
      </x:c>
      <x:c r="K315" s="29" t="n">
        <x:f>IF(COUNTA(A315:F315)=0,0,1)</x:f>
        <x:v>0</x:v>
      </x:c>
    </x:row>
    <x:row r="316" ht="36" customHeight="1">
      <x:c r="A316" s="34"/>
      <x:c r="B316" s="34"/>
      <x:c r="C316" s="35"/>
      <x:c r="D316" s="36"/>
      <x:c r="E316" s="36"/>
      <x:c r="F316" s="37"/>
      <x:c r="G316" s="38" t="n">
        <x:f>IF(K316=0,0,IF(H316="",1,-1))</x:f>
        <x:v>0</x:v>
      </x:c>
      <x:c r="H316" s="33" t="str">
        <x:f>IF(K316=0,"",IF(A316="","Podaj ID wyjścia",IF(IF(IFERROR(OR(CODE(UPPER(LEFT(A316,1)))&lt;65,CODE(UPPER(LEFT(A316,1)))&gt;90),TRUE),TRUE,OR(NOT(ISTEXT(A316)),LEN(A316)&gt;64,LEN(A316)&lt;&gt;LEN(SUBSTITUTE(A316,"*","")),LEN(A316)&lt;&gt;LEN(SUBSTITUTE(A316,"?","")),LEN(A316)&lt;&gt;LEN(SUBSTITUTE(A316,"~","")),LEN(A316)&lt;&gt;LEN(SUBSTITUTE(A316,"=","")),LEN(A316)&lt;&gt;LEN(SUBSTITUTE(A316,"&lt;","")),LEN(A316)&lt;&gt;LEN(SUBSTITUTE(A316,"&gt;","")))),"ID: tekst zaczynający się od A–Z, do 64 znaków; bez *, ?, ~, =, &lt; i &gt;. Przykład: T-001.",IF(COUNTIFS('Exits'!$A$9:$A$608,A316)&lt;&gt;1,"ID wyjścia się powtarza",IF(B316="","Podaj ID nadrzędnej transakcji",IF(IF(IFERROR(OR(CODE(UPPER(LEFT(B316,1)))&lt;65,CODE(UPPER(LEFT(B316,1)))&gt;90),TRUE),TRUE,OR(NOT(ISTEXT(B316)),LEN(B316)&gt;64,LEN(B316)&lt;&gt;LEN(SUBSTITUTE(B316,"*","")),LEN(B316)&lt;&gt;LEN(SUBSTITUTE(B316,"?","")),LEN(B316)&lt;&gt;LEN(SUBSTITUTE(B316,"~","")),LEN(B316)&lt;&gt;LEN(SUBSTITUTE(B316,"=","")),LEN(B316)&lt;&gt;LEN(SUBSTITUTE(B316,"&lt;","")),LEN(B316)&lt;&gt;LEN(SUBSTITUTE(B316,"&gt;","")))),"ID: tekst zaczynający się od A–Z, do 64 znaków; bez *, ?, ~, =, &lt; i &gt;. Przykład: T-001.",IF(COUNTIFS('Trades'!$A$9:$A$208,B316)&lt;&gt;1,"ID musi pasować do jednego wiersza Trades",IF(NOT(ISNUMBER(C316)),"Podaj prawidłowy czas zamknięcia",IF(OR(C316&lt;1,C316&gt;2958465),"Podaj prawidłowy czas zamknięcia",IF(NOT(ISNUMBER(D316)),"Podaj dodatnią zamkniętą ilość",IF(OR(D316&lt;=0,D316&gt;1000000,ROUND(D316,8)&lt;&gt;D316),"Podaj dodatnią zamkniętą ilość",IF(NOT(ISNUMBER(INDEX('Trades'!$D$9:$D$208,MATCH(B316,'Trades'!$A$9:$A$208,0)))),"Podaj prawidłowy czas otwarcia",IF(C316&lt;INDEX('Trades'!$D$9:$D$208,MATCH(B316,'Trades'!$A$9:$A$208,0)),"Wyjście poprzedza otwarcie",IF(AND(E316&lt;&gt;"",OR(NOT(ISNUMBER(E316)),E316&lt;=0)),"Podaj dodatnią cenę lub pozostaw puste",IF(AND(F316&lt;&gt;"",NOT(ISNUMBER(F316))),"P&amp;L brutto musi być liczbą lub pozostać pusty",IF(AND(ISNUMBER(F316),OR(ABS(F316)&gt;1000000000,ROUND(F316,2)&lt;&gt;F316)),"Kwoty: do 2 miejsc po przecinku; wartość bezwzględna wpisu ≤ 1 000 000 000.",""))))))))))))))))</x:f>
      </x:c>
      <x:c r="I316" s="29" t="str">
        <x:f>IF(ISNUMBER(D316),ROUND(D316,8),"")</x:f>
      </x:c>
      <x:c r="J316" s="29" t="n">
        <x:f>IF(ISNUMBER(F316),1,0)</x:f>
        <x:v>0</x:v>
      </x:c>
      <x:c r="K316" s="29" t="n">
        <x:f>IF(COUNTA(A316:F316)=0,0,1)</x:f>
        <x:v>0</x:v>
      </x:c>
    </x:row>
    <x:row r="317" ht="36" customHeight="1">
      <x:c r="A317" s="34"/>
      <x:c r="B317" s="34"/>
      <x:c r="C317" s="35"/>
      <x:c r="D317" s="36"/>
      <x:c r="E317" s="36"/>
      <x:c r="F317" s="37"/>
      <x:c r="G317" s="38" t="n">
        <x:f>IF(K317=0,0,IF(H317="",1,-1))</x:f>
        <x:v>0</x:v>
      </x:c>
      <x:c r="H317" s="33" t="str">
        <x:f>IF(K317=0,"",IF(A317="","Podaj ID wyjścia",IF(IF(IFERROR(OR(CODE(UPPER(LEFT(A317,1)))&lt;65,CODE(UPPER(LEFT(A317,1)))&gt;90),TRUE),TRUE,OR(NOT(ISTEXT(A317)),LEN(A317)&gt;64,LEN(A317)&lt;&gt;LEN(SUBSTITUTE(A317,"*","")),LEN(A317)&lt;&gt;LEN(SUBSTITUTE(A317,"?","")),LEN(A317)&lt;&gt;LEN(SUBSTITUTE(A317,"~","")),LEN(A317)&lt;&gt;LEN(SUBSTITUTE(A317,"=","")),LEN(A317)&lt;&gt;LEN(SUBSTITUTE(A317,"&lt;","")),LEN(A317)&lt;&gt;LEN(SUBSTITUTE(A317,"&gt;","")))),"ID: tekst zaczynający się od A–Z, do 64 znaków; bez *, ?, ~, =, &lt; i &gt;. Przykład: T-001.",IF(COUNTIFS('Exits'!$A$9:$A$608,A317)&lt;&gt;1,"ID wyjścia się powtarza",IF(B317="","Podaj ID nadrzędnej transakcji",IF(IF(IFERROR(OR(CODE(UPPER(LEFT(B317,1)))&lt;65,CODE(UPPER(LEFT(B317,1)))&gt;90),TRUE),TRUE,OR(NOT(ISTEXT(B317)),LEN(B317)&gt;64,LEN(B317)&lt;&gt;LEN(SUBSTITUTE(B317,"*","")),LEN(B317)&lt;&gt;LEN(SUBSTITUTE(B317,"?","")),LEN(B317)&lt;&gt;LEN(SUBSTITUTE(B317,"~","")),LEN(B317)&lt;&gt;LEN(SUBSTITUTE(B317,"=","")),LEN(B317)&lt;&gt;LEN(SUBSTITUTE(B317,"&lt;","")),LEN(B317)&lt;&gt;LEN(SUBSTITUTE(B317,"&gt;","")))),"ID: tekst zaczynający się od A–Z, do 64 znaków; bez *, ?, ~, =, &lt; i &gt;. Przykład: T-001.",IF(COUNTIFS('Trades'!$A$9:$A$208,B317)&lt;&gt;1,"ID musi pasować do jednego wiersza Trades",IF(NOT(ISNUMBER(C317)),"Podaj prawidłowy czas zamknięcia",IF(OR(C317&lt;1,C317&gt;2958465),"Podaj prawidłowy czas zamknięcia",IF(NOT(ISNUMBER(D317)),"Podaj dodatnią zamkniętą ilość",IF(OR(D317&lt;=0,D317&gt;1000000,ROUND(D317,8)&lt;&gt;D317),"Podaj dodatnią zamkniętą ilość",IF(NOT(ISNUMBER(INDEX('Trades'!$D$9:$D$208,MATCH(B317,'Trades'!$A$9:$A$208,0)))),"Podaj prawidłowy czas otwarcia",IF(C317&lt;INDEX('Trades'!$D$9:$D$208,MATCH(B317,'Trades'!$A$9:$A$208,0)),"Wyjście poprzedza otwarcie",IF(AND(E317&lt;&gt;"",OR(NOT(ISNUMBER(E317)),E317&lt;=0)),"Podaj dodatnią cenę lub pozostaw puste",IF(AND(F317&lt;&gt;"",NOT(ISNUMBER(F317))),"P&amp;L brutto musi być liczbą lub pozostać pusty",IF(AND(ISNUMBER(F317),OR(ABS(F317)&gt;1000000000,ROUND(F317,2)&lt;&gt;F317)),"Kwoty: do 2 miejsc po przecinku; wartość bezwzględna wpisu ≤ 1 000 000 000.",""))))))))))))))))</x:f>
      </x:c>
      <x:c r="I317" s="29" t="str">
        <x:f>IF(ISNUMBER(D317),ROUND(D317,8),"")</x:f>
      </x:c>
      <x:c r="J317" s="29" t="n">
        <x:f>IF(ISNUMBER(F317),1,0)</x:f>
        <x:v>0</x:v>
      </x:c>
      <x:c r="K317" s="29" t="n">
        <x:f>IF(COUNTA(A317:F317)=0,0,1)</x:f>
        <x:v>0</x:v>
      </x:c>
    </x:row>
    <x:row r="318" ht="36" customHeight="1">
      <x:c r="A318" s="34"/>
      <x:c r="B318" s="34"/>
      <x:c r="C318" s="35"/>
      <x:c r="D318" s="36"/>
      <x:c r="E318" s="36"/>
      <x:c r="F318" s="37"/>
      <x:c r="G318" s="38" t="n">
        <x:f>IF(K318=0,0,IF(H318="",1,-1))</x:f>
        <x:v>0</x:v>
      </x:c>
      <x:c r="H318" s="33" t="str">
        <x:f>IF(K318=0,"",IF(A318="","Podaj ID wyjścia",IF(IF(IFERROR(OR(CODE(UPPER(LEFT(A318,1)))&lt;65,CODE(UPPER(LEFT(A318,1)))&gt;90),TRUE),TRUE,OR(NOT(ISTEXT(A318)),LEN(A318)&gt;64,LEN(A318)&lt;&gt;LEN(SUBSTITUTE(A318,"*","")),LEN(A318)&lt;&gt;LEN(SUBSTITUTE(A318,"?","")),LEN(A318)&lt;&gt;LEN(SUBSTITUTE(A318,"~","")),LEN(A318)&lt;&gt;LEN(SUBSTITUTE(A318,"=","")),LEN(A318)&lt;&gt;LEN(SUBSTITUTE(A318,"&lt;","")),LEN(A318)&lt;&gt;LEN(SUBSTITUTE(A318,"&gt;","")))),"ID: tekst zaczynający się od A–Z, do 64 znaków; bez *, ?, ~, =, &lt; i &gt;. Przykład: T-001.",IF(COUNTIFS('Exits'!$A$9:$A$608,A318)&lt;&gt;1,"ID wyjścia się powtarza",IF(B318="","Podaj ID nadrzędnej transakcji",IF(IF(IFERROR(OR(CODE(UPPER(LEFT(B318,1)))&lt;65,CODE(UPPER(LEFT(B318,1)))&gt;90),TRUE),TRUE,OR(NOT(ISTEXT(B318)),LEN(B318)&gt;64,LEN(B318)&lt;&gt;LEN(SUBSTITUTE(B318,"*","")),LEN(B318)&lt;&gt;LEN(SUBSTITUTE(B318,"?","")),LEN(B318)&lt;&gt;LEN(SUBSTITUTE(B318,"~","")),LEN(B318)&lt;&gt;LEN(SUBSTITUTE(B318,"=","")),LEN(B318)&lt;&gt;LEN(SUBSTITUTE(B318,"&lt;","")),LEN(B318)&lt;&gt;LEN(SUBSTITUTE(B318,"&gt;","")))),"ID: tekst zaczynający się od A–Z, do 64 znaków; bez *, ?, ~, =, &lt; i &gt;. Przykład: T-001.",IF(COUNTIFS('Trades'!$A$9:$A$208,B318)&lt;&gt;1,"ID musi pasować do jednego wiersza Trades",IF(NOT(ISNUMBER(C318)),"Podaj prawidłowy czas zamknięcia",IF(OR(C318&lt;1,C318&gt;2958465),"Podaj prawidłowy czas zamknięcia",IF(NOT(ISNUMBER(D318)),"Podaj dodatnią zamkniętą ilość",IF(OR(D318&lt;=0,D318&gt;1000000,ROUND(D318,8)&lt;&gt;D318),"Podaj dodatnią zamkniętą ilość",IF(NOT(ISNUMBER(INDEX('Trades'!$D$9:$D$208,MATCH(B318,'Trades'!$A$9:$A$208,0)))),"Podaj prawidłowy czas otwarcia",IF(C318&lt;INDEX('Trades'!$D$9:$D$208,MATCH(B318,'Trades'!$A$9:$A$208,0)),"Wyjście poprzedza otwarcie",IF(AND(E318&lt;&gt;"",OR(NOT(ISNUMBER(E318)),E318&lt;=0)),"Podaj dodatnią cenę lub pozostaw puste",IF(AND(F318&lt;&gt;"",NOT(ISNUMBER(F318))),"P&amp;L brutto musi być liczbą lub pozostać pusty",IF(AND(ISNUMBER(F318),OR(ABS(F318)&gt;1000000000,ROUND(F318,2)&lt;&gt;F318)),"Kwoty: do 2 miejsc po przecinku; wartość bezwzględna wpisu ≤ 1 000 000 000.",""))))))))))))))))</x:f>
      </x:c>
      <x:c r="I318" s="29" t="str">
        <x:f>IF(ISNUMBER(D318),ROUND(D318,8),"")</x:f>
      </x:c>
      <x:c r="J318" s="29" t="n">
        <x:f>IF(ISNUMBER(F318),1,0)</x:f>
        <x:v>0</x:v>
      </x:c>
      <x:c r="K318" s="29" t="n">
        <x:f>IF(COUNTA(A318:F318)=0,0,1)</x:f>
        <x:v>0</x:v>
      </x:c>
    </x:row>
    <x:row r="319" ht="36" customHeight="1">
      <x:c r="A319" s="34"/>
      <x:c r="B319" s="34"/>
      <x:c r="C319" s="35"/>
      <x:c r="D319" s="36"/>
      <x:c r="E319" s="36"/>
      <x:c r="F319" s="37"/>
      <x:c r="G319" s="38" t="n">
        <x:f>IF(K319=0,0,IF(H319="",1,-1))</x:f>
        <x:v>0</x:v>
      </x:c>
      <x:c r="H319" s="33" t="str">
        <x:f>IF(K319=0,"",IF(A319="","Podaj ID wyjścia",IF(IF(IFERROR(OR(CODE(UPPER(LEFT(A319,1)))&lt;65,CODE(UPPER(LEFT(A319,1)))&gt;90),TRUE),TRUE,OR(NOT(ISTEXT(A319)),LEN(A319)&gt;64,LEN(A319)&lt;&gt;LEN(SUBSTITUTE(A319,"*","")),LEN(A319)&lt;&gt;LEN(SUBSTITUTE(A319,"?","")),LEN(A319)&lt;&gt;LEN(SUBSTITUTE(A319,"~","")),LEN(A319)&lt;&gt;LEN(SUBSTITUTE(A319,"=","")),LEN(A319)&lt;&gt;LEN(SUBSTITUTE(A319,"&lt;","")),LEN(A319)&lt;&gt;LEN(SUBSTITUTE(A319,"&gt;","")))),"ID: tekst zaczynający się od A–Z, do 64 znaków; bez *, ?, ~, =, &lt; i &gt;. Przykład: T-001.",IF(COUNTIFS('Exits'!$A$9:$A$608,A319)&lt;&gt;1,"ID wyjścia się powtarza",IF(B319="","Podaj ID nadrzędnej transakcji",IF(IF(IFERROR(OR(CODE(UPPER(LEFT(B319,1)))&lt;65,CODE(UPPER(LEFT(B319,1)))&gt;90),TRUE),TRUE,OR(NOT(ISTEXT(B319)),LEN(B319)&gt;64,LEN(B319)&lt;&gt;LEN(SUBSTITUTE(B319,"*","")),LEN(B319)&lt;&gt;LEN(SUBSTITUTE(B319,"?","")),LEN(B319)&lt;&gt;LEN(SUBSTITUTE(B319,"~","")),LEN(B319)&lt;&gt;LEN(SUBSTITUTE(B319,"=","")),LEN(B319)&lt;&gt;LEN(SUBSTITUTE(B319,"&lt;","")),LEN(B319)&lt;&gt;LEN(SUBSTITUTE(B319,"&gt;","")))),"ID: tekst zaczynający się od A–Z, do 64 znaków; bez *, ?, ~, =, &lt; i &gt;. Przykład: T-001.",IF(COUNTIFS('Trades'!$A$9:$A$208,B319)&lt;&gt;1,"ID musi pasować do jednego wiersza Trades",IF(NOT(ISNUMBER(C319)),"Podaj prawidłowy czas zamknięcia",IF(OR(C319&lt;1,C319&gt;2958465),"Podaj prawidłowy czas zamknięcia",IF(NOT(ISNUMBER(D319)),"Podaj dodatnią zamkniętą ilość",IF(OR(D319&lt;=0,D319&gt;1000000,ROUND(D319,8)&lt;&gt;D319),"Podaj dodatnią zamkniętą ilość",IF(NOT(ISNUMBER(INDEX('Trades'!$D$9:$D$208,MATCH(B319,'Trades'!$A$9:$A$208,0)))),"Podaj prawidłowy czas otwarcia",IF(C319&lt;INDEX('Trades'!$D$9:$D$208,MATCH(B319,'Trades'!$A$9:$A$208,0)),"Wyjście poprzedza otwarcie",IF(AND(E319&lt;&gt;"",OR(NOT(ISNUMBER(E319)),E319&lt;=0)),"Podaj dodatnią cenę lub pozostaw puste",IF(AND(F319&lt;&gt;"",NOT(ISNUMBER(F319))),"P&amp;L brutto musi być liczbą lub pozostać pusty",IF(AND(ISNUMBER(F319),OR(ABS(F319)&gt;1000000000,ROUND(F319,2)&lt;&gt;F319)),"Kwoty: do 2 miejsc po przecinku; wartość bezwzględna wpisu ≤ 1 000 000 000.",""))))))))))))))))</x:f>
      </x:c>
      <x:c r="I319" s="29" t="str">
        <x:f>IF(ISNUMBER(D319),ROUND(D319,8),"")</x:f>
      </x:c>
      <x:c r="J319" s="29" t="n">
        <x:f>IF(ISNUMBER(F319),1,0)</x:f>
        <x:v>0</x:v>
      </x:c>
      <x:c r="K319" s="29" t="n">
        <x:f>IF(COUNTA(A319:F319)=0,0,1)</x:f>
        <x:v>0</x:v>
      </x:c>
    </x:row>
    <x:row r="320" ht="36" customHeight="1">
      <x:c r="A320" s="34"/>
      <x:c r="B320" s="34"/>
      <x:c r="C320" s="35"/>
      <x:c r="D320" s="36"/>
      <x:c r="E320" s="36"/>
      <x:c r="F320" s="37"/>
      <x:c r="G320" s="38" t="n">
        <x:f>IF(K320=0,0,IF(H320="",1,-1))</x:f>
        <x:v>0</x:v>
      </x:c>
      <x:c r="H320" s="33" t="str">
        <x:f>IF(K320=0,"",IF(A320="","Podaj ID wyjścia",IF(IF(IFERROR(OR(CODE(UPPER(LEFT(A320,1)))&lt;65,CODE(UPPER(LEFT(A320,1)))&gt;90),TRUE),TRUE,OR(NOT(ISTEXT(A320)),LEN(A320)&gt;64,LEN(A320)&lt;&gt;LEN(SUBSTITUTE(A320,"*","")),LEN(A320)&lt;&gt;LEN(SUBSTITUTE(A320,"?","")),LEN(A320)&lt;&gt;LEN(SUBSTITUTE(A320,"~","")),LEN(A320)&lt;&gt;LEN(SUBSTITUTE(A320,"=","")),LEN(A320)&lt;&gt;LEN(SUBSTITUTE(A320,"&lt;","")),LEN(A320)&lt;&gt;LEN(SUBSTITUTE(A320,"&gt;","")))),"ID: tekst zaczynający się od A–Z, do 64 znaków; bez *, ?, ~, =, &lt; i &gt;. Przykład: T-001.",IF(COUNTIFS('Exits'!$A$9:$A$608,A320)&lt;&gt;1,"ID wyjścia się powtarza",IF(B320="","Podaj ID nadrzędnej transakcji",IF(IF(IFERROR(OR(CODE(UPPER(LEFT(B320,1)))&lt;65,CODE(UPPER(LEFT(B320,1)))&gt;90),TRUE),TRUE,OR(NOT(ISTEXT(B320)),LEN(B320)&gt;64,LEN(B320)&lt;&gt;LEN(SUBSTITUTE(B320,"*","")),LEN(B320)&lt;&gt;LEN(SUBSTITUTE(B320,"?","")),LEN(B320)&lt;&gt;LEN(SUBSTITUTE(B320,"~","")),LEN(B320)&lt;&gt;LEN(SUBSTITUTE(B320,"=","")),LEN(B320)&lt;&gt;LEN(SUBSTITUTE(B320,"&lt;","")),LEN(B320)&lt;&gt;LEN(SUBSTITUTE(B320,"&gt;","")))),"ID: tekst zaczynający się od A–Z, do 64 znaków; bez *, ?, ~, =, &lt; i &gt;. Przykład: T-001.",IF(COUNTIFS('Trades'!$A$9:$A$208,B320)&lt;&gt;1,"ID musi pasować do jednego wiersza Trades",IF(NOT(ISNUMBER(C320)),"Podaj prawidłowy czas zamknięcia",IF(OR(C320&lt;1,C320&gt;2958465),"Podaj prawidłowy czas zamknięcia",IF(NOT(ISNUMBER(D320)),"Podaj dodatnią zamkniętą ilość",IF(OR(D320&lt;=0,D320&gt;1000000,ROUND(D320,8)&lt;&gt;D320),"Podaj dodatnią zamkniętą ilość",IF(NOT(ISNUMBER(INDEX('Trades'!$D$9:$D$208,MATCH(B320,'Trades'!$A$9:$A$208,0)))),"Podaj prawidłowy czas otwarcia",IF(C320&lt;INDEX('Trades'!$D$9:$D$208,MATCH(B320,'Trades'!$A$9:$A$208,0)),"Wyjście poprzedza otwarcie",IF(AND(E320&lt;&gt;"",OR(NOT(ISNUMBER(E320)),E320&lt;=0)),"Podaj dodatnią cenę lub pozostaw puste",IF(AND(F320&lt;&gt;"",NOT(ISNUMBER(F320))),"P&amp;L brutto musi być liczbą lub pozostać pusty",IF(AND(ISNUMBER(F320),OR(ABS(F320)&gt;1000000000,ROUND(F320,2)&lt;&gt;F320)),"Kwoty: do 2 miejsc po przecinku; wartość bezwzględna wpisu ≤ 1 000 000 000.",""))))))))))))))))</x:f>
      </x:c>
      <x:c r="I320" s="29" t="str">
        <x:f>IF(ISNUMBER(D320),ROUND(D320,8),"")</x:f>
      </x:c>
      <x:c r="J320" s="29" t="n">
        <x:f>IF(ISNUMBER(F320),1,0)</x:f>
        <x:v>0</x:v>
      </x:c>
      <x:c r="K320" s="29" t="n">
        <x:f>IF(COUNTA(A320:F320)=0,0,1)</x:f>
        <x:v>0</x:v>
      </x:c>
    </x:row>
    <x:row r="321" ht="36" customHeight="1">
      <x:c r="A321" s="34"/>
      <x:c r="B321" s="34"/>
      <x:c r="C321" s="35"/>
      <x:c r="D321" s="36"/>
      <x:c r="E321" s="36"/>
      <x:c r="F321" s="37"/>
      <x:c r="G321" s="38" t="n">
        <x:f>IF(K321=0,0,IF(H321="",1,-1))</x:f>
        <x:v>0</x:v>
      </x:c>
      <x:c r="H321" s="33" t="str">
        <x:f>IF(K321=0,"",IF(A321="","Podaj ID wyjścia",IF(IF(IFERROR(OR(CODE(UPPER(LEFT(A321,1)))&lt;65,CODE(UPPER(LEFT(A321,1)))&gt;90),TRUE),TRUE,OR(NOT(ISTEXT(A321)),LEN(A321)&gt;64,LEN(A321)&lt;&gt;LEN(SUBSTITUTE(A321,"*","")),LEN(A321)&lt;&gt;LEN(SUBSTITUTE(A321,"?","")),LEN(A321)&lt;&gt;LEN(SUBSTITUTE(A321,"~","")),LEN(A321)&lt;&gt;LEN(SUBSTITUTE(A321,"=","")),LEN(A321)&lt;&gt;LEN(SUBSTITUTE(A321,"&lt;","")),LEN(A321)&lt;&gt;LEN(SUBSTITUTE(A321,"&gt;","")))),"ID: tekst zaczynający się od A–Z, do 64 znaków; bez *, ?, ~, =, &lt; i &gt;. Przykład: T-001.",IF(COUNTIFS('Exits'!$A$9:$A$608,A321)&lt;&gt;1,"ID wyjścia się powtarza",IF(B321="","Podaj ID nadrzędnej transakcji",IF(IF(IFERROR(OR(CODE(UPPER(LEFT(B321,1)))&lt;65,CODE(UPPER(LEFT(B321,1)))&gt;90),TRUE),TRUE,OR(NOT(ISTEXT(B321)),LEN(B321)&gt;64,LEN(B321)&lt;&gt;LEN(SUBSTITUTE(B321,"*","")),LEN(B321)&lt;&gt;LEN(SUBSTITUTE(B321,"?","")),LEN(B321)&lt;&gt;LEN(SUBSTITUTE(B321,"~","")),LEN(B321)&lt;&gt;LEN(SUBSTITUTE(B321,"=","")),LEN(B321)&lt;&gt;LEN(SUBSTITUTE(B321,"&lt;","")),LEN(B321)&lt;&gt;LEN(SUBSTITUTE(B321,"&gt;","")))),"ID: tekst zaczynający się od A–Z, do 64 znaków; bez *, ?, ~, =, &lt; i &gt;. Przykład: T-001.",IF(COUNTIFS('Trades'!$A$9:$A$208,B321)&lt;&gt;1,"ID musi pasować do jednego wiersza Trades",IF(NOT(ISNUMBER(C321)),"Podaj prawidłowy czas zamknięcia",IF(OR(C321&lt;1,C321&gt;2958465),"Podaj prawidłowy czas zamknięcia",IF(NOT(ISNUMBER(D321)),"Podaj dodatnią zamkniętą ilość",IF(OR(D321&lt;=0,D321&gt;1000000,ROUND(D321,8)&lt;&gt;D321),"Podaj dodatnią zamkniętą ilość",IF(NOT(ISNUMBER(INDEX('Trades'!$D$9:$D$208,MATCH(B321,'Trades'!$A$9:$A$208,0)))),"Podaj prawidłowy czas otwarcia",IF(C321&lt;INDEX('Trades'!$D$9:$D$208,MATCH(B321,'Trades'!$A$9:$A$208,0)),"Wyjście poprzedza otwarcie",IF(AND(E321&lt;&gt;"",OR(NOT(ISNUMBER(E321)),E321&lt;=0)),"Podaj dodatnią cenę lub pozostaw puste",IF(AND(F321&lt;&gt;"",NOT(ISNUMBER(F321))),"P&amp;L brutto musi być liczbą lub pozostać pusty",IF(AND(ISNUMBER(F321),OR(ABS(F321)&gt;1000000000,ROUND(F321,2)&lt;&gt;F321)),"Kwoty: do 2 miejsc po przecinku; wartość bezwzględna wpisu ≤ 1 000 000 000.",""))))))))))))))))</x:f>
      </x:c>
      <x:c r="I321" s="29" t="str">
        <x:f>IF(ISNUMBER(D321),ROUND(D321,8),"")</x:f>
      </x:c>
      <x:c r="J321" s="29" t="n">
        <x:f>IF(ISNUMBER(F321),1,0)</x:f>
        <x:v>0</x:v>
      </x:c>
      <x:c r="K321" s="29" t="n">
        <x:f>IF(COUNTA(A321:F321)=0,0,1)</x:f>
        <x:v>0</x:v>
      </x:c>
    </x:row>
    <x:row r="322" ht="36" customHeight="1">
      <x:c r="A322" s="34"/>
      <x:c r="B322" s="34"/>
      <x:c r="C322" s="35"/>
      <x:c r="D322" s="36"/>
      <x:c r="E322" s="36"/>
      <x:c r="F322" s="37"/>
      <x:c r="G322" s="38" t="n">
        <x:f>IF(K322=0,0,IF(H322="",1,-1))</x:f>
        <x:v>0</x:v>
      </x:c>
      <x:c r="H322" s="33" t="str">
        <x:f>IF(K322=0,"",IF(A322="","Podaj ID wyjścia",IF(IF(IFERROR(OR(CODE(UPPER(LEFT(A322,1)))&lt;65,CODE(UPPER(LEFT(A322,1)))&gt;90),TRUE),TRUE,OR(NOT(ISTEXT(A322)),LEN(A322)&gt;64,LEN(A322)&lt;&gt;LEN(SUBSTITUTE(A322,"*","")),LEN(A322)&lt;&gt;LEN(SUBSTITUTE(A322,"?","")),LEN(A322)&lt;&gt;LEN(SUBSTITUTE(A322,"~","")),LEN(A322)&lt;&gt;LEN(SUBSTITUTE(A322,"=","")),LEN(A322)&lt;&gt;LEN(SUBSTITUTE(A322,"&lt;","")),LEN(A322)&lt;&gt;LEN(SUBSTITUTE(A322,"&gt;","")))),"ID: tekst zaczynający się od A–Z, do 64 znaków; bez *, ?, ~, =, &lt; i &gt;. Przykład: T-001.",IF(COUNTIFS('Exits'!$A$9:$A$608,A322)&lt;&gt;1,"ID wyjścia się powtarza",IF(B322="","Podaj ID nadrzędnej transakcji",IF(IF(IFERROR(OR(CODE(UPPER(LEFT(B322,1)))&lt;65,CODE(UPPER(LEFT(B322,1)))&gt;90),TRUE),TRUE,OR(NOT(ISTEXT(B322)),LEN(B322)&gt;64,LEN(B322)&lt;&gt;LEN(SUBSTITUTE(B322,"*","")),LEN(B322)&lt;&gt;LEN(SUBSTITUTE(B322,"?","")),LEN(B322)&lt;&gt;LEN(SUBSTITUTE(B322,"~","")),LEN(B322)&lt;&gt;LEN(SUBSTITUTE(B322,"=","")),LEN(B322)&lt;&gt;LEN(SUBSTITUTE(B322,"&lt;","")),LEN(B322)&lt;&gt;LEN(SUBSTITUTE(B322,"&gt;","")))),"ID: tekst zaczynający się od A–Z, do 64 znaków; bez *, ?, ~, =, &lt; i &gt;. Przykład: T-001.",IF(COUNTIFS('Trades'!$A$9:$A$208,B322)&lt;&gt;1,"ID musi pasować do jednego wiersza Trades",IF(NOT(ISNUMBER(C322)),"Podaj prawidłowy czas zamknięcia",IF(OR(C322&lt;1,C322&gt;2958465),"Podaj prawidłowy czas zamknięcia",IF(NOT(ISNUMBER(D322)),"Podaj dodatnią zamkniętą ilość",IF(OR(D322&lt;=0,D322&gt;1000000,ROUND(D322,8)&lt;&gt;D322),"Podaj dodatnią zamkniętą ilość",IF(NOT(ISNUMBER(INDEX('Trades'!$D$9:$D$208,MATCH(B322,'Trades'!$A$9:$A$208,0)))),"Podaj prawidłowy czas otwarcia",IF(C322&lt;INDEX('Trades'!$D$9:$D$208,MATCH(B322,'Trades'!$A$9:$A$208,0)),"Wyjście poprzedza otwarcie",IF(AND(E322&lt;&gt;"",OR(NOT(ISNUMBER(E322)),E322&lt;=0)),"Podaj dodatnią cenę lub pozostaw puste",IF(AND(F322&lt;&gt;"",NOT(ISNUMBER(F322))),"P&amp;L brutto musi być liczbą lub pozostać pusty",IF(AND(ISNUMBER(F322),OR(ABS(F322)&gt;1000000000,ROUND(F322,2)&lt;&gt;F322)),"Kwoty: do 2 miejsc po przecinku; wartość bezwzględna wpisu ≤ 1 000 000 000.",""))))))))))))))))</x:f>
      </x:c>
      <x:c r="I322" s="29" t="str">
        <x:f>IF(ISNUMBER(D322),ROUND(D322,8),"")</x:f>
      </x:c>
      <x:c r="J322" s="29" t="n">
        <x:f>IF(ISNUMBER(F322),1,0)</x:f>
        <x:v>0</x:v>
      </x:c>
      <x:c r="K322" s="29" t="n">
        <x:f>IF(COUNTA(A322:F322)=0,0,1)</x:f>
        <x:v>0</x:v>
      </x:c>
    </x:row>
    <x:row r="323" ht="36" customHeight="1">
      <x:c r="A323" s="34"/>
      <x:c r="B323" s="34"/>
      <x:c r="C323" s="35"/>
      <x:c r="D323" s="36"/>
      <x:c r="E323" s="36"/>
      <x:c r="F323" s="37"/>
      <x:c r="G323" s="38" t="n">
        <x:f>IF(K323=0,0,IF(H323="",1,-1))</x:f>
        <x:v>0</x:v>
      </x:c>
      <x:c r="H323" s="33" t="str">
        <x:f>IF(K323=0,"",IF(A323="","Podaj ID wyjścia",IF(IF(IFERROR(OR(CODE(UPPER(LEFT(A323,1)))&lt;65,CODE(UPPER(LEFT(A323,1)))&gt;90),TRUE),TRUE,OR(NOT(ISTEXT(A323)),LEN(A323)&gt;64,LEN(A323)&lt;&gt;LEN(SUBSTITUTE(A323,"*","")),LEN(A323)&lt;&gt;LEN(SUBSTITUTE(A323,"?","")),LEN(A323)&lt;&gt;LEN(SUBSTITUTE(A323,"~","")),LEN(A323)&lt;&gt;LEN(SUBSTITUTE(A323,"=","")),LEN(A323)&lt;&gt;LEN(SUBSTITUTE(A323,"&lt;","")),LEN(A323)&lt;&gt;LEN(SUBSTITUTE(A323,"&gt;","")))),"ID: tekst zaczynający się od A–Z, do 64 znaków; bez *, ?, ~, =, &lt; i &gt;. Przykład: T-001.",IF(COUNTIFS('Exits'!$A$9:$A$608,A323)&lt;&gt;1,"ID wyjścia się powtarza",IF(B323="","Podaj ID nadrzędnej transakcji",IF(IF(IFERROR(OR(CODE(UPPER(LEFT(B323,1)))&lt;65,CODE(UPPER(LEFT(B323,1)))&gt;90),TRUE),TRUE,OR(NOT(ISTEXT(B323)),LEN(B323)&gt;64,LEN(B323)&lt;&gt;LEN(SUBSTITUTE(B323,"*","")),LEN(B323)&lt;&gt;LEN(SUBSTITUTE(B323,"?","")),LEN(B323)&lt;&gt;LEN(SUBSTITUTE(B323,"~","")),LEN(B323)&lt;&gt;LEN(SUBSTITUTE(B323,"=","")),LEN(B323)&lt;&gt;LEN(SUBSTITUTE(B323,"&lt;","")),LEN(B323)&lt;&gt;LEN(SUBSTITUTE(B323,"&gt;","")))),"ID: tekst zaczynający się od A–Z, do 64 znaków; bez *, ?, ~, =, &lt; i &gt;. Przykład: T-001.",IF(COUNTIFS('Trades'!$A$9:$A$208,B323)&lt;&gt;1,"ID musi pasować do jednego wiersza Trades",IF(NOT(ISNUMBER(C323)),"Podaj prawidłowy czas zamknięcia",IF(OR(C323&lt;1,C323&gt;2958465),"Podaj prawidłowy czas zamknięcia",IF(NOT(ISNUMBER(D323)),"Podaj dodatnią zamkniętą ilość",IF(OR(D323&lt;=0,D323&gt;1000000,ROUND(D323,8)&lt;&gt;D323),"Podaj dodatnią zamkniętą ilość",IF(NOT(ISNUMBER(INDEX('Trades'!$D$9:$D$208,MATCH(B323,'Trades'!$A$9:$A$208,0)))),"Podaj prawidłowy czas otwarcia",IF(C323&lt;INDEX('Trades'!$D$9:$D$208,MATCH(B323,'Trades'!$A$9:$A$208,0)),"Wyjście poprzedza otwarcie",IF(AND(E323&lt;&gt;"",OR(NOT(ISNUMBER(E323)),E323&lt;=0)),"Podaj dodatnią cenę lub pozostaw puste",IF(AND(F323&lt;&gt;"",NOT(ISNUMBER(F323))),"P&amp;L brutto musi być liczbą lub pozostać pusty",IF(AND(ISNUMBER(F323),OR(ABS(F323)&gt;1000000000,ROUND(F323,2)&lt;&gt;F323)),"Kwoty: do 2 miejsc po przecinku; wartość bezwzględna wpisu ≤ 1 000 000 000.",""))))))))))))))))</x:f>
      </x:c>
      <x:c r="I323" s="29" t="str">
        <x:f>IF(ISNUMBER(D323),ROUND(D323,8),"")</x:f>
      </x:c>
      <x:c r="J323" s="29" t="n">
        <x:f>IF(ISNUMBER(F323),1,0)</x:f>
        <x:v>0</x:v>
      </x:c>
      <x:c r="K323" s="29" t="n">
        <x:f>IF(COUNTA(A323:F323)=0,0,1)</x:f>
        <x:v>0</x:v>
      </x:c>
    </x:row>
    <x:row r="324" ht="36" customHeight="1">
      <x:c r="A324" s="34"/>
      <x:c r="B324" s="34"/>
      <x:c r="C324" s="35"/>
      <x:c r="D324" s="36"/>
      <x:c r="E324" s="36"/>
      <x:c r="F324" s="37"/>
      <x:c r="G324" s="38" t="n">
        <x:f>IF(K324=0,0,IF(H324="",1,-1))</x:f>
        <x:v>0</x:v>
      </x:c>
      <x:c r="H324" s="33" t="str">
        <x:f>IF(K324=0,"",IF(A324="","Podaj ID wyjścia",IF(IF(IFERROR(OR(CODE(UPPER(LEFT(A324,1)))&lt;65,CODE(UPPER(LEFT(A324,1)))&gt;90),TRUE),TRUE,OR(NOT(ISTEXT(A324)),LEN(A324)&gt;64,LEN(A324)&lt;&gt;LEN(SUBSTITUTE(A324,"*","")),LEN(A324)&lt;&gt;LEN(SUBSTITUTE(A324,"?","")),LEN(A324)&lt;&gt;LEN(SUBSTITUTE(A324,"~","")),LEN(A324)&lt;&gt;LEN(SUBSTITUTE(A324,"=","")),LEN(A324)&lt;&gt;LEN(SUBSTITUTE(A324,"&lt;","")),LEN(A324)&lt;&gt;LEN(SUBSTITUTE(A324,"&gt;","")))),"ID: tekst zaczynający się od A–Z, do 64 znaków; bez *, ?, ~, =, &lt; i &gt;. Przykład: T-001.",IF(COUNTIFS('Exits'!$A$9:$A$608,A324)&lt;&gt;1,"ID wyjścia się powtarza",IF(B324="","Podaj ID nadrzędnej transakcji",IF(IF(IFERROR(OR(CODE(UPPER(LEFT(B324,1)))&lt;65,CODE(UPPER(LEFT(B324,1)))&gt;90),TRUE),TRUE,OR(NOT(ISTEXT(B324)),LEN(B324)&gt;64,LEN(B324)&lt;&gt;LEN(SUBSTITUTE(B324,"*","")),LEN(B324)&lt;&gt;LEN(SUBSTITUTE(B324,"?","")),LEN(B324)&lt;&gt;LEN(SUBSTITUTE(B324,"~","")),LEN(B324)&lt;&gt;LEN(SUBSTITUTE(B324,"=","")),LEN(B324)&lt;&gt;LEN(SUBSTITUTE(B324,"&lt;","")),LEN(B324)&lt;&gt;LEN(SUBSTITUTE(B324,"&gt;","")))),"ID: tekst zaczynający się od A–Z, do 64 znaków; bez *, ?, ~, =, &lt; i &gt;. Przykład: T-001.",IF(COUNTIFS('Trades'!$A$9:$A$208,B324)&lt;&gt;1,"ID musi pasować do jednego wiersza Trades",IF(NOT(ISNUMBER(C324)),"Podaj prawidłowy czas zamknięcia",IF(OR(C324&lt;1,C324&gt;2958465),"Podaj prawidłowy czas zamknięcia",IF(NOT(ISNUMBER(D324)),"Podaj dodatnią zamkniętą ilość",IF(OR(D324&lt;=0,D324&gt;1000000,ROUND(D324,8)&lt;&gt;D324),"Podaj dodatnią zamkniętą ilość",IF(NOT(ISNUMBER(INDEX('Trades'!$D$9:$D$208,MATCH(B324,'Trades'!$A$9:$A$208,0)))),"Podaj prawidłowy czas otwarcia",IF(C324&lt;INDEX('Trades'!$D$9:$D$208,MATCH(B324,'Trades'!$A$9:$A$208,0)),"Wyjście poprzedza otwarcie",IF(AND(E324&lt;&gt;"",OR(NOT(ISNUMBER(E324)),E324&lt;=0)),"Podaj dodatnią cenę lub pozostaw puste",IF(AND(F324&lt;&gt;"",NOT(ISNUMBER(F324))),"P&amp;L brutto musi być liczbą lub pozostać pusty",IF(AND(ISNUMBER(F324),OR(ABS(F324)&gt;1000000000,ROUND(F324,2)&lt;&gt;F324)),"Kwoty: do 2 miejsc po przecinku; wartość bezwzględna wpisu ≤ 1 000 000 000.",""))))))))))))))))</x:f>
      </x:c>
      <x:c r="I324" s="29" t="str">
        <x:f>IF(ISNUMBER(D324),ROUND(D324,8),"")</x:f>
      </x:c>
      <x:c r="J324" s="29" t="n">
        <x:f>IF(ISNUMBER(F324),1,0)</x:f>
        <x:v>0</x:v>
      </x:c>
      <x:c r="K324" s="29" t="n">
        <x:f>IF(COUNTA(A324:F324)=0,0,1)</x:f>
        <x:v>0</x:v>
      </x:c>
    </x:row>
    <x:row r="325" ht="36" customHeight="1">
      <x:c r="A325" s="34"/>
      <x:c r="B325" s="34"/>
      <x:c r="C325" s="35"/>
      <x:c r="D325" s="36"/>
      <x:c r="E325" s="36"/>
      <x:c r="F325" s="37"/>
      <x:c r="G325" s="38" t="n">
        <x:f>IF(K325=0,0,IF(H325="",1,-1))</x:f>
        <x:v>0</x:v>
      </x:c>
      <x:c r="H325" s="33" t="str">
        <x:f>IF(K325=0,"",IF(A325="","Podaj ID wyjścia",IF(IF(IFERROR(OR(CODE(UPPER(LEFT(A325,1)))&lt;65,CODE(UPPER(LEFT(A325,1)))&gt;90),TRUE),TRUE,OR(NOT(ISTEXT(A325)),LEN(A325)&gt;64,LEN(A325)&lt;&gt;LEN(SUBSTITUTE(A325,"*","")),LEN(A325)&lt;&gt;LEN(SUBSTITUTE(A325,"?","")),LEN(A325)&lt;&gt;LEN(SUBSTITUTE(A325,"~","")),LEN(A325)&lt;&gt;LEN(SUBSTITUTE(A325,"=","")),LEN(A325)&lt;&gt;LEN(SUBSTITUTE(A325,"&lt;","")),LEN(A325)&lt;&gt;LEN(SUBSTITUTE(A325,"&gt;","")))),"ID: tekst zaczynający się od A–Z, do 64 znaków; bez *, ?, ~, =, &lt; i &gt;. Przykład: T-001.",IF(COUNTIFS('Exits'!$A$9:$A$608,A325)&lt;&gt;1,"ID wyjścia się powtarza",IF(B325="","Podaj ID nadrzędnej transakcji",IF(IF(IFERROR(OR(CODE(UPPER(LEFT(B325,1)))&lt;65,CODE(UPPER(LEFT(B325,1)))&gt;90),TRUE),TRUE,OR(NOT(ISTEXT(B325)),LEN(B325)&gt;64,LEN(B325)&lt;&gt;LEN(SUBSTITUTE(B325,"*","")),LEN(B325)&lt;&gt;LEN(SUBSTITUTE(B325,"?","")),LEN(B325)&lt;&gt;LEN(SUBSTITUTE(B325,"~","")),LEN(B325)&lt;&gt;LEN(SUBSTITUTE(B325,"=","")),LEN(B325)&lt;&gt;LEN(SUBSTITUTE(B325,"&lt;","")),LEN(B325)&lt;&gt;LEN(SUBSTITUTE(B325,"&gt;","")))),"ID: tekst zaczynający się od A–Z, do 64 znaków; bez *, ?, ~, =, &lt; i &gt;. Przykład: T-001.",IF(COUNTIFS('Trades'!$A$9:$A$208,B325)&lt;&gt;1,"ID musi pasować do jednego wiersza Trades",IF(NOT(ISNUMBER(C325)),"Podaj prawidłowy czas zamknięcia",IF(OR(C325&lt;1,C325&gt;2958465),"Podaj prawidłowy czas zamknięcia",IF(NOT(ISNUMBER(D325)),"Podaj dodatnią zamkniętą ilość",IF(OR(D325&lt;=0,D325&gt;1000000,ROUND(D325,8)&lt;&gt;D325),"Podaj dodatnią zamkniętą ilość",IF(NOT(ISNUMBER(INDEX('Trades'!$D$9:$D$208,MATCH(B325,'Trades'!$A$9:$A$208,0)))),"Podaj prawidłowy czas otwarcia",IF(C325&lt;INDEX('Trades'!$D$9:$D$208,MATCH(B325,'Trades'!$A$9:$A$208,0)),"Wyjście poprzedza otwarcie",IF(AND(E325&lt;&gt;"",OR(NOT(ISNUMBER(E325)),E325&lt;=0)),"Podaj dodatnią cenę lub pozostaw puste",IF(AND(F325&lt;&gt;"",NOT(ISNUMBER(F325))),"P&amp;L brutto musi być liczbą lub pozostać pusty",IF(AND(ISNUMBER(F325),OR(ABS(F325)&gt;1000000000,ROUND(F325,2)&lt;&gt;F325)),"Kwoty: do 2 miejsc po przecinku; wartość bezwzględna wpisu ≤ 1 000 000 000.",""))))))))))))))))</x:f>
      </x:c>
      <x:c r="I325" s="29" t="str">
        <x:f>IF(ISNUMBER(D325),ROUND(D325,8),"")</x:f>
      </x:c>
      <x:c r="J325" s="29" t="n">
        <x:f>IF(ISNUMBER(F325),1,0)</x:f>
        <x:v>0</x:v>
      </x:c>
      <x:c r="K325" s="29" t="n">
        <x:f>IF(COUNTA(A325:F325)=0,0,1)</x:f>
        <x:v>0</x:v>
      </x:c>
    </x:row>
    <x:row r="326" ht="36" customHeight="1">
      <x:c r="A326" s="34"/>
      <x:c r="B326" s="34"/>
      <x:c r="C326" s="35"/>
      <x:c r="D326" s="36"/>
      <x:c r="E326" s="36"/>
      <x:c r="F326" s="37"/>
      <x:c r="G326" s="38" t="n">
        <x:f>IF(K326=0,0,IF(H326="",1,-1))</x:f>
        <x:v>0</x:v>
      </x:c>
      <x:c r="H326" s="33" t="str">
        <x:f>IF(K326=0,"",IF(A326="","Podaj ID wyjścia",IF(IF(IFERROR(OR(CODE(UPPER(LEFT(A326,1)))&lt;65,CODE(UPPER(LEFT(A326,1)))&gt;90),TRUE),TRUE,OR(NOT(ISTEXT(A326)),LEN(A326)&gt;64,LEN(A326)&lt;&gt;LEN(SUBSTITUTE(A326,"*","")),LEN(A326)&lt;&gt;LEN(SUBSTITUTE(A326,"?","")),LEN(A326)&lt;&gt;LEN(SUBSTITUTE(A326,"~","")),LEN(A326)&lt;&gt;LEN(SUBSTITUTE(A326,"=","")),LEN(A326)&lt;&gt;LEN(SUBSTITUTE(A326,"&lt;","")),LEN(A326)&lt;&gt;LEN(SUBSTITUTE(A326,"&gt;","")))),"ID: tekst zaczynający się od A–Z, do 64 znaków; bez *, ?, ~, =, &lt; i &gt;. Przykład: T-001.",IF(COUNTIFS('Exits'!$A$9:$A$608,A326)&lt;&gt;1,"ID wyjścia się powtarza",IF(B326="","Podaj ID nadrzędnej transakcji",IF(IF(IFERROR(OR(CODE(UPPER(LEFT(B326,1)))&lt;65,CODE(UPPER(LEFT(B326,1)))&gt;90),TRUE),TRUE,OR(NOT(ISTEXT(B326)),LEN(B326)&gt;64,LEN(B326)&lt;&gt;LEN(SUBSTITUTE(B326,"*","")),LEN(B326)&lt;&gt;LEN(SUBSTITUTE(B326,"?","")),LEN(B326)&lt;&gt;LEN(SUBSTITUTE(B326,"~","")),LEN(B326)&lt;&gt;LEN(SUBSTITUTE(B326,"=","")),LEN(B326)&lt;&gt;LEN(SUBSTITUTE(B326,"&lt;","")),LEN(B326)&lt;&gt;LEN(SUBSTITUTE(B326,"&gt;","")))),"ID: tekst zaczynający się od A–Z, do 64 znaków; bez *, ?, ~, =, &lt; i &gt;. Przykład: T-001.",IF(COUNTIFS('Trades'!$A$9:$A$208,B326)&lt;&gt;1,"ID musi pasować do jednego wiersza Trades",IF(NOT(ISNUMBER(C326)),"Podaj prawidłowy czas zamknięcia",IF(OR(C326&lt;1,C326&gt;2958465),"Podaj prawidłowy czas zamknięcia",IF(NOT(ISNUMBER(D326)),"Podaj dodatnią zamkniętą ilość",IF(OR(D326&lt;=0,D326&gt;1000000,ROUND(D326,8)&lt;&gt;D326),"Podaj dodatnią zamkniętą ilość",IF(NOT(ISNUMBER(INDEX('Trades'!$D$9:$D$208,MATCH(B326,'Trades'!$A$9:$A$208,0)))),"Podaj prawidłowy czas otwarcia",IF(C326&lt;INDEX('Trades'!$D$9:$D$208,MATCH(B326,'Trades'!$A$9:$A$208,0)),"Wyjście poprzedza otwarcie",IF(AND(E326&lt;&gt;"",OR(NOT(ISNUMBER(E326)),E326&lt;=0)),"Podaj dodatnią cenę lub pozostaw puste",IF(AND(F326&lt;&gt;"",NOT(ISNUMBER(F326))),"P&amp;L brutto musi być liczbą lub pozostać pusty",IF(AND(ISNUMBER(F326),OR(ABS(F326)&gt;1000000000,ROUND(F326,2)&lt;&gt;F326)),"Kwoty: do 2 miejsc po przecinku; wartość bezwzględna wpisu ≤ 1 000 000 000.",""))))))))))))))))</x:f>
      </x:c>
      <x:c r="I326" s="29" t="str">
        <x:f>IF(ISNUMBER(D326),ROUND(D326,8),"")</x:f>
      </x:c>
      <x:c r="J326" s="29" t="n">
        <x:f>IF(ISNUMBER(F326),1,0)</x:f>
        <x:v>0</x:v>
      </x:c>
      <x:c r="K326" s="29" t="n">
        <x:f>IF(COUNTA(A326:F326)=0,0,1)</x:f>
        <x:v>0</x:v>
      </x:c>
    </x:row>
    <x:row r="327" ht="36" customHeight="1">
      <x:c r="A327" s="34"/>
      <x:c r="B327" s="34"/>
      <x:c r="C327" s="35"/>
      <x:c r="D327" s="36"/>
      <x:c r="E327" s="36"/>
      <x:c r="F327" s="37"/>
      <x:c r="G327" s="38" t="n">
        <x:f>IF(K327=0,0,IF(H327="",1,-1))</x:f>
        <x:v>0</x:v>
      </x:c>
      <x:c r="H327" s="33" t="str">
        <x:f>IF(K327=0,"",IF(A327="","Podaj ID wyjścia",IF(IF(IFERROR(OR(CODE(UPPER(LEFT(A327,1)))&lt;65,CODE(UPPER(LEFT(A327,1)))&gt;90),TRUE),TRUE,OR(NOT(ISTEXT(A327)),LEN(A327)&gt;64,LEN(A327)&lt;&gt;LEN(SUBSTITUTE(A327,"*","")),LEN(A327)&lt;&gt;LEN(SUBSTITUTE(A327,"?","")),LEN(A327)&lt;&gt;LEN(SUBSTITUTE(A327,"~","")),LEN(A327)&lt;&gt;LEN(SUBSTITUTE(A327,"=","")),LEN(A327)&lt;&gt;LEN(SUBSTITUTE(A327,"&lt;","")),LEN(A327)&lt;&gt;LEN(SUBSTITUTE(A327,"&gt;","")))),"ID: tekst zaczynający się od A–Z, do 64 znaków; bez *, ?, ~, =, &lt; i &gt;. Przykład: T-001.",IF(COUNTIFS('Exits'!$A$9:$A$608,A327)&lt;&gt;1,"ID wyjścia się powtarza",IF(B327="","Podaj ID nadrzędnej transakcji",IF(IF(IFERROR(OR(CODE(UPPER(LEFT(B327,1)))&lt;65,CODE(UPPER(LEFT(B327,1)))&gt;90),TRUE),TRUE,OR(NOT(ISTEXT(B327)),LEN(B327)&gt;64,LEN(B327)&lt;&gt;LEN(SUBSTITUTE(B327,"*","")),LEN(B327)&lt;&gt;LEN(SUBSTITUTE(B327,"?","")),LEN(B327)&lt;&gt;LEN(SUBSTITUTE(B327,"~","")),LEN(B327)&lt;&gt;LEN(SUBSTITUTE(B327,"=","")),LEN(B327)&lt;&gt;LEN(SUBSTITUTE(B327,"&lt;","")),LEN(B327)&lt;&gt;LEN(SUBSTITUTE(B327,"&gt;","")))),"ID: tekst zaczynający się od A–Z, do 64 znaków; bez *, ?, ~, =, &lt; i &gt;. Przykład: T-001.",IF(COUNTIFS('Trades'!$A$9:$A$208,B327)&lt;&gt;1,"ID musi pasować do jednego wiersza Trades",IF(NOT(ISNUMBER(C327)),"Podaj prawidłowy czas zamknięcia",IF(OR(C327&lt;1,C327&gt;2958465),"Podaj prawidłowy czas zamknięcia",IF(NOT(ISNUMBER(D327)),"Podaj dodatnią zamkniętą ilość",IF(OR(D327&lt;=0,D327&gt;1000000,ROUND(D327,8)&lt;&gt;D327),"Podaj dodatnią zamkniętą ilość",IF(NOT(ISNUMBER(INDEX('Trades'!$D$9:$D$208,MATCH(B327,'Trades'!$A$9:$A$208,0)))),"Podaj prawidłowy czas otwarcia",IF(C327&lt;INDEX('Trades'!$D$9:$D$208,MATCH(B327,'Trades'!$A$9:$A$208,0)),"Wyjście poprzedza otwarcie",IF(AND(E327&lt;&gt;"",OR(NOT(ISNUMBER(E327)),E327&lt;=0)),"Podaj dodatnią cenę lub pozostaw puste",IF(AND(F327&lt;&gt;"",NOT(ISNUMBER(F327))),"P&amp;L brutto musi być liczbą lub pozostać pusty",IF(AND(ISNUMBER(F327),OR(ABS(F327)&gt;1000000000,ROUND(F327,2)&lt;&gt;F327)),"Kwoty: do 2 miejsc po przecinku; wartość bezwzględna wpisu ≤ 1 000 000 000.",""))))))))))))))))</x:f>
      </x:c>
      <x:c r="I327" s="29" t="str">
        <x:f>IF(ISNUMBER(D327),ROUND(D327,8),"")</x:f>
      </x:c>
      <x:c r="J327" s="29" t="n">
        <x:f>IF(ISNUMBER(F327),1,0)</x:f>
        <x:v>0</x:v>
      </x:c>
      <x:c r="K327" s="29" t="n">
        <x:f>IF(COUNTA(A327:F327)=0,0,1)</x:f>
        <x:v>0</x:v>
      </x:c>
    </x:row>
    <x:row r="328" ht="36" customHeight="1">
      <x:c r="A328" s="34"/>
      <x:c r="B328" s="34"/>
      <x:c r="C328" s="35"/>
      <x:c r="D328" s="36"/>
      <x:c r="E328" s="36"/>
      <x:c r="F328" s="37"/>
      <x:c r="G328" s="38" t="n">
        <x:f>IF(K328=0,0,IF(H328="",1,-1))</x:f>
        <x:v>0</x:v>
      </x:c>
      <x:c r="H328" s="33" t="str">
        <x:f>IF(K328=0,"",IF(A328="","Podaj ID wyjścia",IF(IF(IFERROR(OR(CODE(UPPER(LEFT(A328,1)))&lt;65,CODE(UPPER(LEFT(A328,1)))&gt;90),TRUE),TRUE,OR(NOT(ISTEXT(A328)),LEN(A328)&gt;64,LEN(A328)&lt;&gt;LEN(SUBSTITUTE(A328,"*","")),LEN(A328)&lt;&gt;LEN(SUBSTITUTE(A328,"?","")),LEN(A328)&lt;&gt;LEN(SUBSTITUTE(A328,"~","")),LEN(A328)&lt;&gt;LEN(SUBSTITUTE(A328,"=","")),LEN(A328)&lt;&gt;LEN(SUBSTITUTE(A328,"&lt;","")),LEN(A328)&lt;&gt;LEN(SUBSTITUTE(A328,"&gt;","")))),"ID: tekst zaczynający się od A–Z, do 64 znaków; bez *, ?, ~, =, &lt; i &gt;. Przykład: T-001.",IF(COUNTIFS('Exits'!$A$9:$A$608,A328)&lt;&gt;1,"ID wyjścia się powtarza",IF(B328="","Podaj ID nadrzędnej transakcji",IF(IF(IFERROR(OR(CODE(UPPER(LEFT(B328,1)))&lt;65,CODE(UPPER(LEFT(B328,1)))&gt;90),TRUE),TRUE,OR(NOT(ISTEXT(B328)),LEN(B328)&gt;64,LEN(B328)&lt;&gt;LEN(SUBSTITUTE(B328,"*","")),LEN(B328)&lt;&gt;LEN(SUBSTITUTE(B328,"?","")),LEN(B328)&lt;&gt;LEN(SUBSTITUTE(B328,"~","")),LEN(B328)&lt;&gt;LEN(SUBSTITUTE(B328,"=","")),LEN(B328)&lt;&gt;LEN(SUBSTITUTE(B328,"&lt;","")),LEN(B328)&lt;&gt;LEN(SUBSTITUTE(B328,"&gt;","")))),"ID: tekst zaczynający się od A–Z, do 64 znaków; bez *, ?, ~, =, &lt; i &gt;. Przykład: T-001.",IF(COUNTIFS('Trades'!$A$9:$A$208,B328)&lt;&gt;1,"ID musi pasować do jednego wiersza Trades",IF(NOT(ISNUMBER(C328)),"Podaj prawidłowy czas zamknięcia",IF(OR(C328&lt;1,C328&gt;2958465),"Podaj prawidłowy czas zamknięcia",IF(NOT(ISNUMBER(D328)),"Podaj dodatnią zamkniętą ilość",IF(OR(D328&lt;=0,D328&gt;1000000,ROUND(D328,8)&lt;&gt;D328),"Podaj dodatnią zamkniętą ilość",IF(NOT(ISNUMBER(INDEX('Trades'!$D$9:$D$208,MATCH(B328,'Trades'!$A$9:$A$208,0)))),"Podaj prawidłowy czas otwarcia",IF(C328&lt;INDEX('Trades'!$D$9:$D$208,MATCH(B328,'Trades'!$A$9:$A$208,0)),"Wyjście poprzedza otwarcie",IF(AND(E328&lt;&gt;"",OR(NOT(ISNUMBER(E328)),E328&lt;=0)),"Podaj dodatnią cenę lub pozostaw puste",IF(AND(F328&lt;&gt;"",NOT(ISNUMBER(F328))),"P&amp;L brutto musi być liczbą lub pozostać pusty",IF(AND(ISNUMBER(F328),OR(ABS(F328)&gt;1000000000,ROUND(F328,2)&lt;&gt;F328)),"Kwoty: do 2 miejsc po przecinku; wartość bezwzględna wpisu ≤ 1 000 000 000.",""))))))))))))))))</x:f>
      </x:c>
      <x:c r="I328" s="29" t="str">
        <x:f>IF(ISNUMBER(D328),ROUND(D328,8),"")</x:f>
      </x:c>
      <x:c r="J328" s="29" t="n">
        <x:f>IF(ISNUMBER(F328),1,0)</x:f>
        <x:v>0</x:v>
      </x:c>
      <x:c r="K328" s="29" t="n">
        <x:f>IF(COUNTA(A328:F328)=0,0,1)</x:f>
        <x:v>0</x:v>
      </x:c>
    </x:row>
    <x:row r="329" ht="36" customHeight="1">
      <x:c r="A329" s="34"/>
      <x:c r="B329" s="34"/>
      <x:c r="C329" s="35"/>
      <x:c r="D329" s="36"/>
      <x:c r="E329" s="36"/>
      <x:c r="F329" s="37"/>
      <x:c r="G329" s="38" t="n">
        <x:f>IF(K329=0,0,IF(H329="",1,-1))</x:f>
        <x:v>0</x:v>
      </x:c>
      <x:c r="H329" s="33" t="str">
        <x:f>IF(K329=0,"",IF(A329="","Podaj ID wyjścia",IF(IF(IFERROR(OR(CODE(UPPER(LEFT(A329,1)))&lt;65,CODE(UPPER(LEFT(A329,1)))&gt;90),TRUE),TRUE,OR(NOT(ISTEXT(A329)),LEN(A329)&gt;64,LEN(A329)&lt;&gt;LEN(SUBSTITUTE(A329,"*","")),LEN(A329)&lt;&gt;LEN(SUBSTITUTE(A329,"?","")),LEN(A329)&lt;&gt;LEN(SUBSTITUTE(A329,"~","")),LEN(A329)&lt;&gt;LEN(SUBSTITUTE(A329,"=","")),LEN(A329)&lt;&gt;LEN(SUBSTITUTE(A329,"&lt;","")),LEN(A329)&lt;&gt;LEN(SUBSTITUTE(A329,"&gt;","")))),"ID: tekst zaczynający się od A–Z, do 64 znaków; bez *, ?, ~, =, &lt; i &gt;. Przykład: T-001.",IF(COUNTIFS('Exits'!$A$9:$A$608,A329)&lt;&gt;1,"ID wyjścia się powtarza",IF(B329="","Podaj ID nadrzędnej transakcji",IF(IF(IFERROR(OR(CODE(UPPER(LEFT(B329,1)))&lt;65,CODE(UPPER(LEFT(B329,1)))&gt;90),TRUE),TRUE,OR(NOT(ISTEXT(B329)),LEN(B329)&gt;64,LEN(B329)&lt;&gt;LEN(SUBSTITUTE(B329,"*","")),LEN(B329)&lt;&gt;LEN(SUBSTITUTE(B329,"?","")),LEN(B329)&lt;&gt;LEN(SUBSTITUTE(B329,"~","")),LEN(B329)&lt;&gt;LEN(SUBSTITUTE(B329,"=","")),LEN(B329)&lt;&gt;LEN(SUBSTITUTE(B329,"&lt;","")),LEN(B329)&lt;&gt;LEN(SUBSTITUTE(B329,"&gt;","")))),"ID: tekst zaczynający się od A–Z, do 64 znaków; bez *, ?, ~, =, &lt; i &gt;. Przykład: T-001.",IF(COUNTIFS('Trades'!$A$9:$A$208,B329)&lt;&gt;1,"ID musi pasować do jednego wiersza Trades",IF(NOT(ISNUMBER(C329)),"Podaj prawidłowy czas zamknięcia",IF(OR(C329&lt;1,C329&gt;2958465),"Podaj prawidłowy czas zamknięcia",IF(NOT(ISNUMBER(D329)),"Podaj dodatnią zamkniętą ilość",IF(OR(D329&lt;=0,D329&gt;1000000,ROUND(D329,8)&lt;&gt;D329),"Podaj dodatnią zamkniętą ilość",IF(NOT(ISNUMBER(INDEX('Trades'!$D$9:$D$208,MATCH(B329,'Trades'!$A$9:$A$208,0)))),"Podaj prawidłowy czas otwarcia",IF(C329&lt;INDEX('Trades'!$D$9:$D$208,MATCH(B329,'Trades'!$A$9:$A$208,0)),"Wyjście poprzedza otwarcie",IF(AND(E329&lt;&gt;"",OR(NOT(ISNUMBER(E329)),E329&lt;=0)),"Podaj dodatnią cenę lub pozostaw puste",IF(AND(F329&lt;&gt;"",NOT(ISNUMBER(F329))),"P&amp;L brutto musi być liczbą lub pozostać pusty",IF(AND(ISNUMBER(F329),OR(ABS(F329)&gt;1000000000,ROUND(F329,2)&lt;&gt;F329)),"Kwoty: do 2 miejsc po przecinku; wartość bezwzględna wpisu ≤ 1 000 000 000.",""))))))))))))))))</x:f>
      </x:c>
      <x:c r="I329" s="29" t="str">
        <x:f>IF(ISNUMBER(D329),ROUND(D329,8),"")</x:f>
      </x:c>
      <x:c r="J329" s="29" t="n">
        <x:f>IF(ISNUMBER(F329),1,0)</x:f>
        <x:v>0</x:v>
      </x:c>
      <x:c r="K329" s="29" t="n">
        <x:f>IF(COUNTA(A329:F329)=0,0,1)</x:f>
        <x:v>0</x:v>
      </x:c>
    </x:row>
    <x:row r="330" ht="36" customHeight="1">
      <x:c r="A330" s="34"/>
      <x:c r="B330" s="34"/>
      <x:c r="C330" s="35"/>
      <x:c r="D330" s="36"/>
      <x:c r="E330" s="36"/>
      <x:c r="F330" s="37"/>
      <x:c r="G330" s="38" t="n">
        <x:f>IF(K330=0,0,IF(H330="",1,-1))</x:f>
        <x:v>0</x:v>
      </x:c>
      <x:c r="H330" s="33" t="str">
        <x:f>IF(K330=0,"",IF(A330="","Podaj ID wyjścia",IF(IF(IFERROR(OR(CODE(UPPER(LEFT(A330,1)))&lt;65,CODE(UPPER(LEFT(A330,1)))&gt;90),TRUE),TRUE,OR(NOT(ISTEXT(A330)),LEN(A330)&gt;64,LEN(A330)&lt;&gt;LEN(SUBSTITUTE(A330,"*","")),LEN(A330)&lt;&gt;LEN(SUBSTITUTE(A330,"?","")),LEN(A330)&lt;&gt;LEN(SUBSTITUTE(A330,"~","")),LEN(A330)&lt;&gt;LEN(SUBSTITUTE(A330,"=","")),LEN(A330)&lt;&gt;LEN(SUBSTITUTE(A330,"&lt;","")),LEN(A330)&lt;&gt;LEN(SUBSTITUTE(A330,"&gt;","")))),"ID: tekst zaczynający się od A–Z, do 64 znaków; bez *, ?, ~, =, &lt; i &gt;. Przykład: T-001.",IF(COUNTIFS('Exits'!$A$9:$A$608,A330)&lt;&gt;1,"ID wyjścia się powtarza",IF(B330="","Podaj ID nadrzędnej transakcji",IF(IF(IFERROR(OR(CODE(UPPER(LEFT(B330,1)))&lt;65,CODE(UPPER(LEFT(B330,1)))&gt;90),TRUE),TRUE,OR(NOT(ISTEXT(B330)),LEN(B330)&gt;64,LEN(B330)&lt;&gt;LEN(SUBSTITUTE(B330,"*","")),LEN(B330)&lt;&gt;LEN(SUBSTITUTE(B330,"?","")),LEN(B330)&lt;&gt;LEN(SUBSTITUTE(B330,"~","")),LEN(B330)&lt;&gt;LEN(SUBSTITUTE(B330,"=","")),LEN(B330)&lt;&gt;LEN(SUBSTITUTE(B330,"&lt;","")),LEN(B330)&lt;&gt;LEN(SUBSTITUTE(B330,"&gt;","")))),"ID: tekst zaczynający się od A–Z, do 64 znaków; bez *, ?, ~, =, &lt; i &gt;. Przykład: T-001.",IF(COUNTIFS('Trades'!$A$9:$A$208,B330)&lt;&gt;1,"ID musi pasować do jednego wiersza Trades",IF(NOT(ISNUMBER(C330)),"Podaj prawidłowy czas zamknięcia",IF(OR(C330&lt;1,C330&gt;2958465),"Podaj prawidłowy czas zamknięcia",IF(NOT(ISNUMBER(D330)),"Podaj dodatnią zamkniętą ilość",IF(OR(D330&lt;=0,D330&gt;1000000,ROUND(D330,8)&lt;&gt;D330),"Podaj dodatnią zamkniętą ilość",IF(NOT(ISNUMBER(INDEX('Trades'!$D$9:$D$208,MATCH(B330,'Trades'!$A$9:$A$208,0)))),"Podaj prawidłowy czas otwarcia",IF(C330&lt;INDEX('Trades'!$D$9:$D$208,MATCH(B330,'Trades'!$A$9:$A$208,0)),"Wyjście poprzedza otwarcie",IF(AND(E330&lt;&gt;"",OR(NOT(ISNUMBER(E330)),E330&lt;=0)),"Podaj dodatnią cenę lub pozostaw puste",IF(AND(F330&lt;&gt;"",NOT(ISNUMBER(F330))),"P&amp;L brutto musi być liczbą lub pozostać pusty",IF(AND(ISNUMBER(F330),OR(ABS(F330)&gt;1000000000,ROUND(F330,2)&lt;&gt;F330)),"Kwoty: do 2 miejsc po przecinku; wartość bezwzględna wpisu ≤ 1 000 000 000.",""))))))))))))))))</x:f>
      </x:c>
      <x:c r="I330" s="29" t="str">
        <x:f>IF(ISNUMBER(D330),ROUND(D330,8),"")</x:f>
      </x:c>
      <x:c r="J330" s="29" t="n">
        <x:f>IF(ISNUMBER(F330),1,0)</x:f>
        <x:v>0</x:v>
      </x:c>
      <x:c r="K330" s="29" t="n">
        <x:f>IF(COUNTA(A330:F330)=0,0,1)</x:f>
        <x:v>0</x:v>
      </x:c>
    </x:row>
    <x:row r="331" ht="36" customHeight="1">
      <x:c r="A331" s="34"/>
      <x:c r="B331" s="34"/>
      <x:c r="C331" s="35"/>
      <x:c r="D331" s="36"/>
      <x:c r="E331" s="36"/>
      <x:c r="F331" s="37"/>
      <x:c r="G331" s="38" t="n">
        <x:f>IF(K331=0,0,IF(H331="",1,-1))</x:f>
        <x:v>0</x:v>
      </x:c>
      <x:c r="H331" s="33" t="str">
        <x:f>IF(K331=0,"",IF(A331="","Podaj ID wyjścia",IF(IF(IFERROR(OR(CODE(UPPER(LEFT(A331,1)))&lt;65,CODE(UPPER(LEFT(A331,1)))&gt;90),TRUE),TRUE,OR(NOT(ISTEXT(A331)),LEN(A331)&gt;64,LEN(A331)&lt;&gt;LEN(SUBSTITUTE(A331,"*","")),LEN(A331)&lt;&gt;LEN(SUBSTITUTE(A331,"?","")),LEN(A331)&lt;&gt;LEN(SUBSTITUTE(A331,"~","")),LEN(A331)&lt;&gt;LEN(SUBSTITUTE(A331,"=","")),LEN(A331)&lt;&gt;LEN(SUBSTITUTE(A331,"&lt;","")),LEN(A331)&lt;&gt;LEN(SUBSTITUTE(A331,"&gt;","")))),"ID: tekst zaczynający się od A–Z, do 64 znaków; bez *, ?, ~, =, &lt; i &gt;. Przykład: T-001.",IF(COUNTIFS('Exits'!$A$9:$A$608,A331)&lt;&gt;1,"ID wyjścia się powtarza",IF(B331="","Podaj ID nadrzędnej transakcji",IF(IF(IFERROR(OR(CODE(UPPER(LEFT(B331,1)))&lt;65,CODE(UPPER(LEFT(B331,1)))&gt;90),TRUE),TRUE,OR(NOT(ISTEXT(B331)),LEN(B331)&gt;64,LEN(B331)&lt;&gt;LEN(SUBSTITUTE(B331,"*","")),LEN(B331)&lt;&gt;LEN(SUBSTITUTE(B331,"?","")),LEN(B331)&lt;&gt;LEN(SUBSTITUTE(B331,"~","")),LEN(B331)&lt;&gt;LEN(SUBSTITUTE(B331,"=","")),LEN(B331)&lt;&gt;LEN(SUBSTITUTE(B331,"&lt;","")),LEN(B331)&lt;&gt;LEN(SUBSTITUTE(B331,"&gt;","")))),"ID: tekst zaczynający się od A–Z, do 64 znaków; bez *, ?, ~, =, &lt; i &gt;. Przykład: T-001.",IF(COUNTIFS('Trades'!$A$9:$A$208,B331)&lt;&gt;1,"ID musi pasować do jednego wiersza Trades",IF(NOT(ISNUMBER(C331)),"Podaj prawidłowy czas zamknięcia",IF(OR(C331&lt;1,C331&gt;2958465),"Podaj prawidłowy czas zamknięcia",IF(NOT(ISNUMBER(D331)),"Podaj dodatnią zamkniętą ilość",IF(OR(D331&lt;=0,D331&gt;1000000,ROUND(D331,8)&lt;&gt;D331),"Podaj dodatnią zamkniętą ilość",IF(NOT(ISNUMBER(INDEX('Trades'!$D$9:$D$208,MATCH(B331,'Trades'!$A$9:$A$208,0)))),"Podaj prawidłowy czas otwarcia",IF(C331&lt;INDEX('Trades'!$D$9:$D$208,MATCH(B331,'Trades'!$A$9:$A$208,0)),"Wyjście poprzedza otwarcie",IF(AND(E331&lt;&gt;"",OR(NOT(ISNUMBER(E331)),E331&lt;=0)),"Podaj dodatnią cenę lub pozostaw puste",IF(AND(F331&lt;&gt;"",NOT(ISNUMBER(F331))),"P&amp;L brutto musi być liczbą lub pozostać pusty",IF(AND(ISNUMBER(F331),OR(ABS(F331)&gt;1000000000,ROUND(F331,2)&lt;&gt;F331)),"Kwoty: do 2 miejsc po przecinku; wartość bezwzględna wpisu ≤ 1 000 000 000.",""))))))))))))))))</x:f>
      </x:c>
      <x:c r="I331" s="29" t="str">
        <x:f>IF(ISNUMBER(D331),ROUND(D331,8),"")</x:f>
      </x:c>
      <x:c r="J331" s="29" t="n">
        <x:f>IF(ISNUMBER(F331),1,0)</x:f>
        <x:v>0</x:v>
      </x:c>
      <x:c r="K331" s="29" t="n">
        <x:f>IF(COUNTA(A331:F331)=0,0,1)</x:f>
        <x:v>0</x:v>
      </x:c>
    </x:row>
    <x:row r="332" ht="36" customHeight="1">
      <x:c r="A332" s="34"/>
      <x:c r="B332" s="34"/>
      <x:c r="C332" s="35"/>
      <x:c r="D332" s="36"/>
      <x:c r="E332" s="36"/>
      <x:c r="F332" s="37"/>
      <x:c r="G332" s="38" t="n">
        <x:f>IF(K332=0,0,IF(H332="",1,-1))</x:f>
        <x:v>0</x:v>
      </x:c>
      <x:c r="H332" s="33" t="str">
        <x:f>IF(K332=0,"",IF(A332="","Podaj ID wyjścia",IF(IF(IFERROR(OR(CODE(UPPER(LEFT(A332,1)))&lt;65,CODE(UPPER(LEFT(A332,1)))&gt;90),TRUE),TRUE,OR(NOT(ISTEXT(A332)),LEN(A332)&gt;64,LEN(A332)&lt;&gt;LEN(SUBSTITUTE(A332,"*","")),LEN(A332)&lt;&gt;LEN(SUBSTITUTE(A332,"?","")),LEN(A332)&lt;&gt;LEN(SUBSTITUTE(A332,"~","")),LEN(A332)&lt;&gt;LEN(SUBSTITUTE(A332,"=","")),LEN(A332)&lt;&gt;LEN(SUBSTITUTE(A332,"&lt;","")),LEN(A332)&lt;&gt;LEN(SUBSTITUTE(A332,"&gt;","")))),"ID: tekst zaczynający się od A–Z, do 64 znaków; bez *, ?, ~, =, &lt; i &gt;. Przykład: T-001.",IF(COUNTIFS('Exits'!$A$9:$A$608,A332)&lt;&gt;1,"ID wyjścia się powtarza",IF(B332="","Podaj ID nadrzędnej transakcji",IF(IF(IFERROR(OR(CODE(UPPER(LEFT(B332,1)))&lt;65,CODE(UPPER(LEFT(B332,1)))&gt;90),TRUE),TRUE,OR(NOT(ISTEXT(B332)),LEN(B332)&gt;64,LEN(B332)&lt;&gt;LEN(SUBSTITUTE(B332,"*","")),LEN(B332)&lt;&gt;LEN(SUBSTITUTE(B332,"?","")),LEN(B332)&lt;&gt;LEN(SUBSTITUTE(B332,"~","")),LEN(B332)&lt;&gt;LEN(SUBSTITUTE(B332,"=","")),LEN(B332)&lt;&gt;LEN(SUBSTITUTE(B332,"&lt;","")),LEN(B332)&lt;&gt;LEN(SUBSTITUTE(B332,"&gt;","")))),"ID: tekst zaczynający się od A–Z, do 64 znaków; bez *, ?, ~, =, &lt; i &gt;. Przykład: T-001.",IF(COUNTIFS('Trades'!$A$9:$A$208,B332)&lt;&gt;1,"ID musi pasować do jednego wiersza Trades",IF(NOT(ISNUMBER(C332)),"Podaj prawidłowy czas zamknięcia",IF(OR(C332&lt;1,C332&gt;2958465),"Podaj prawidłowy czas zamknięcia",IF(NOT(ISNUMBER(D332)),"Podaj dodatnią zamkniętą ilość",IF(OR(D332&lt;=0,D332&gt;1000000,ROUND(D332,8)&lt;&gt;D332),"Podaj dodatnią zamkniętą ilość",IF(NOT(ISNUMBER(INDEX('Trades'!$D$9:$D$208,MATCH(B332,'Trades'!$A$9:$A$208,0)))),"Podaj prawidłowy czas otwarcia",IF(C332&lt;INDEX('Trades'!$D$9:$D$208,MATCH(B332,'Trades'!$A$9:$A$208,0)),"Wyjście poprzedza otwarcie",IF(AND(E332&lt;&gt;"",OR(NOT(ISNUMBER(E332)),E332&lt;=0)),"Podaj dodatnią cenę lub pozostaw puste",IF(AND(F332&lt;&gt;"",NOT(ISNUMBER(F332))),"P&amp;L brutto musi być liczbą lub pozostać pusty",IF(AND(ISNUMBER(F332),OR(ABS(F332)&gt;1000000000,ROUND(F332,2)&lt;&gt;F332)),"Kwoty: do 2 miejsc po przecinku; wartość bezwzględna wpisu ≤ 1 000 000 000.",""))))))))))))))))</x:f>
      </x:c>
      <x:c r="I332" s="29" t="str">
        <x:f>IF(ISNUMBER(D332),ROUND(D332,8),"")</x:f>
      </x:c>
      <x:c r="J332" s="29" t="n">
        <x:f>IF(ISNUMBER(F332),1,0)</x:f>
        <x:v>0</x:v>
      </x:c>
      <x:c r="K332" s="29" t="n">
        <x:f>IF(COUNTA(A332:F332)=0,0,1)</x:f>
        <x:v>0</x:v>
      </x:c>
    </x:row>
    <x:row r="333" ht="36" customHeight="1">
      <x:c r="A333" s="34"/>
      <x:c r="B333" s="34"/>
      <x:c r="C333" s="35"/>
      <x:c r="D333" s="36"/>
      <x:c r="E333" s="36"/>
      <x:c r="F333" s="37"/>
      <x:c r="G333" s="38" t="n">
        <x:f>IF(K333=0,0,IF(H333="",1,-1))</x:f>
        <x:v>0</x:v>
      </x:c>
      <x:c r="H333" s="33" t="str">
        <x:f>IF(K333=0,"",IF(A333="","Podaj ID wyjścia",IF(IF(IFERROR(OR(CODE(UPPER(LEFT(A333,1)))&lt;65,CODE(UPPER(LEFT(A333,1)))&gt;90),TRUE),TRUE,OR(NOT(ISTEXT(A333)),LEN(A333)&gt;64,LEN(A333)&lt;&gt;LEN(SUBSTITUTE(A333,"*","")),LEN(A333)&lt;&gt;LEN(SUBSTITUTE(A333,"?","")),LEN(A333)&lt;&gt;LEN(SUBSTITUTE(A333,"~","")),LEN(A333)&lt;&gt;LEN(SUBSTITUTE(A333,"=","")),LEN(A333)&lt;&gt;LEN(SUBSTITUTE(A333,"&lt;","")),LEN(A333)&lt;&gt;LEN(SUBSTITUTE(A333,"&gt;","")))),"ID: tekst zaczynający się od A–Z, do 64 znaków; bez *, ?, ~, =, &lt; i &gt;. Przykład: T-001.",IF(COUNTIFS('Exits'!$A$9:$A$608,A333)&lt;&gt;1,"ID wyjścia się powtarza",IF(B333="","Podaj ID nadrzędnej transakcji",IF(IF(IFERROR(OR(CODE(UPPER(LEFT(B333,1)))&lt;65,CODE(UPPER(LEFT(B333,1)))&gt;90),TRUE),TRUE,OR(NOT(ISTEXT(B333)),LEN(B333)&gt;64,LEN(B333)&lt;&gt;LEN(SUBSTITUTE(B333,"*","")),LEN(B333)&lt;&gt;LEN(SUBSTITUTE(B333,"?","")),LEN(B333)&lt;&gt;LEN(SUBSTITUTE(B333,"~","")),LEN(B333)&lt;&gt;LEN(SUBSTITUTE(B333,"=","")),LEN(B333)&lt;&gt;LEN(SUBSTITUTE(B333,"&lt;","")),LEN(B333)&lt;&gt;LEN(SUBSTITUTE(B333,"&gt;","")))),"ID: tekst zaczynający się od A–Z, do 64 znaków; bez *, ?, ~, =, &lt; i &gt;. Przykład: T-001.",IF(COUNTIFS('Trades'!$A$9:$A$208,B333)&lt;&gt;1,"ID musi pasować do jednego wiersza Trades",IF(NOT(ISNUMBER(C333)),"Podaj prawidłowy czas zamknięcia",IF(OR(C333&lt;1,C333&gt;2958465),"Podaj prawidłowy czas zamknięcia",IF(NOT(ISNUMBER(D333)),"Podaj dodatnią zamkniętą ilość",IF(OR(D333&lt;=0,D333&gt;1000000,ROUND(D333,8)&lt;&gt;D333),"Podaj dodatnią zamkniętą ilość",IF(NOT(ISNUMBER(INDEX('Trades'!$D$9:$D$208,MATCH(B333,'Trades'!$A$9:$A$208,0)))),"Podaj prawidłowy czas otwarcia",IF(C333&lt;INDEX('Trades'!$D$9:$D$208,MATCH(B333,'Trades'!$A$9:$A$208,0)),"Wyjście poprzedza otwarcie",IF(AND(E333&lt;&gt;"",OR(NOT(ISNUMBER(E333)),E333&lt;=0)),"Podaj dodatnią cenę lub pozostaw puste",IF(AND(F333&lt;&gt;"",NOT(ISNUMBER(F333))),"P&amp;L brutto musi być liczbą lub pozostać pusty",IF(AND(ISNUMBER(F333),OR(ABS(F333)&gt;1000000000,ROUND(F333,2)&lt;&gt;F333)),"Kwoty: do 2 miejsc po przecinku; wartość bezwzględna wpisu ≤ 1 000 000 000.",""))))))))))))))))</x:f>
      </x:c>
      <x:c r="I333" s="29" t="str">
        <x:f>IF(ISNUMBER(D333),ROUND(D333,8),"")</x:f>
      </x:c>
      <x:c r="J333" s="29" t="n">
        <x:f>IF(ISNUMBER(F333),1,0)</x:f>
        <x:v>0</x:v>
      </x:c>
      <x:c r="K333" s="29" t="n">
        <x:f>IF(COUNTA(A333:F333)=0,0,1)</x:f>
        <x:v>0</x:v>
      </x:c>
    </x:row>
    <x:row r="334" ht="36" customHeight="1">
      <x:c r="A334" s="34"/>
      <x:c r="B334" s="34"/>
      <x:c r="C334" s="35"/>
      <x:c r="D334" s="36"/>
      <x:c r="E334" s="36"/>
      <x:c r="F334" s="37"/>
      <x:c r="G334" s="38" t="n">
        <x:f>IF(K334=0,0,IF(H334="",1,-1))</x:f>
        <x:v>0</x:v>
      </x:c>
      <x:c r="H334" s="33" t="str">
        <x:f>IF(K334=0,"",IF(A334="","Podaj ID wyjścia",IF(IF(IFERROR(OR(CODE(UPPER(LEFT(A334,1)))&lt;65,CODE(UPPER(LEFT(A334,1)))&gt;90),TRUE),TRUE,OR(NOT(ISTEXT(A334)),LEN(A334)&gt;64,LEN(A334)&lt;&gt;LEN(SUBSTITUTE(A334,"*","")),LEN(A334)&lt;&gt;LEN(SUBSTITUTE(A334,"?","")),LEN(A334)&lt;&gt;LEN(SUBSTITUTE(A334,"~","")),LEN(A334)&lt;&gt;LEN(SUBSTITUTE(A334,"=","")),LEN(A334)&lt;&gt;LEN(SUBSTITUTE(A334,"&lt;","")),LEN(A334)&lt;&gt;LEN(SUBSTITUTE(A334,"&gt;","")))),"ID: tekst zaczynający się od A–Z, do 64 znaków; bez *, ?, ~, =, &lt; i &gt;. Przykład: T-001.",IF(COUNTIFS('Exits'!$A$9:$A$608,A334)&lt;&gt;1,"ID wyjścia się powtarza",IF(B334="","Podaj ID nadrzędnej transakcji",IF(IF(IFERROR(OR(CODE(UPPER(LEFT(B334,1)))&lt;65,CODE(UPPER(LEFT(B334,1)))&gt;90),TRUE),TRUE,OR(NOT(ISTEXT(B334)),LEN(B334)&gt;64,LEN(B334)&lt;&gt;LEN(SUBSTITUTE(B334,"*","")),LEN(B334)&lt;&gt;LEN(SUBSTITUTE(B334,"?","")),LEN(B334)&lt;&gt;LEN(SUBSTITUTE(B334,"~","")),LEN(B334)&lt;&gt;LEN(SUBSTITUTE(B334,"=","")),LEN(B334)&lt;&gt;LEN(SUBSTITUTE(B334,"&lt;","")),LEN(B334)&lt;&gt;LEN(SUBSTITUTE(B334,"&gt;","")))),"ID: tekst zaczynający się od A–Z, do 64 znaków; bez *, ?, ~, =, &lt; i &gt;. Przykład: T-001.",IF(COUNTIFS('Trades'!$A$9:$A$208,B334)&lt;&gt;1,"ID musi pasować do jednego wiersza Trades",IF(NOT(ISNUMBER(C334)),"Podaj prawidłowy czas zamknięcia",IF(OR(C334&lt;1,C334&gt;2958465),"Podaj prawidłowy czas zamknięcia",IF(NOT(ISNUMBER(D334)),"Podaj dodatnią zamkniętą ilość",IF(OR(D334&lt;=0,D334&gt;1000000,ROUND(D334,8)&lt;&gt;D334),"Podaj dodatnią zamkniętą ilość",IF(NOT(ISNUMBER(INDEX('Trades'!$D$9:$D$208,MATCH(B334,'Trades'!$A$9:$A$208,0)))),"Podaj prawidłowy czas otwarcia",IF(C334&lt;INDEX('Trades'!$D$9:$D$208,MATCH(B334,'Trades'!$A$9:$A$208,0)),"Wyjście poprzedza otwarcie",IF(AND(E334&lt;&gt;"",OR(NOT(ISNUMBER(E334)),E334&lt;=0)),"Podaj dodatnią cenę lub pozostaw puste",IF(AND(F334&lt;&gt;"",NOT(ISNUMBER(F334))),"P&amp;L brutto musi być liczbą lub pozostać pusty",IF(AND(ISNUMBER(F334),OR(ABS(F334)&gt;1000000000,ROUND(F334,2)&lt;&gt;F334)),"Kwoty: do 2 miejsc po przecinku; wartość bezwzględna wpisu ≤ 1 000 000 000.",""))))))))))))))))</x:f>
      </x:c>
      <x:c r="I334" s="29" t="str">
        <x:f>IF(ISNUMBER(D334),ROUND(D334,8),"")</x:f>
      </x:c>
      <x:c r="J334" s="29" t="n">
        <x:f>IF(ISNUMBER(F334),1,0)</x:f>
        <x:v>0</x:v>
      </x:c>
      <x:c r="K334" s="29" t="n">
        <x:f>IF(COUNTA(A334:F334)=0,0,1)</x:f>
        <x:v>0</x:v>
      </x:c>
    </x:row>
    <x:row r="335" ht="36" customHeight="1">
      <x:c r="A335" s="34"/>
      <x:c r="B335" s="34"/>
      <x:c r="C335" s="35"/>
      <x:c r="D335" s="36"/>
      <x:c r="E335" s="36"/>
      <x:c r="F335" s="37"/>
      <x:c r="G335" s="38" t="n">
        <x:f>IF(K335=0,0,IF(H335="",1,-1))</x:f>
        <x:v>0</x:v>
      </x:c>
      <x:c r="H335" s="33" t="str">
        <x:f>IF(K335=0,"",IF(A335="","Podaj ID wyjścia",IF(IF(IFERROR(OR(CODE(UPPER(LEFT(A335,1)))&lt;65,CODE(UPPER(LEFT(A335,1)))&gt;90),TRUE),TRUE,OR(NOT(ISTEXT(A335)),LEN(A335)&gt;64,LEN(A335)&lt;&gt;LEN(SUBSTITUTE(A335,"*","")),LEN(A335)&lt;&gt;LEN(SUBSTITUTE(A335,"?","")),LEN(A335)&lt;&gt;LEN(SUBSTITUTE(A335,"~","")),LEN(A335)&lt;&gt;LEN(SUBSTITUTE(A335,"=","")),LEN(A335)&lt;&gt;LEN(SUBSTITUTE(A335,"&lt;","")),LEN(A335)&lt;&gt;LEN(SUBSTITUTE(A335,"&gt;","")))),"ID: tekst zaczynający się od A–Z, do 64 znaków; bez *, ?, ~, =, &lt; i &gt;. Przykład: T-001.",IF(COUNTIFS('Exits'!$A$9:$A$608,A335)&lt;&gt;1,"ID wyjścia się powtarza",IF(B335="","Podaj ID nadrzędnej transakcji",IF(IF(IFERROR(OR(CODE(UPPER(LEFT(B335,1)))&lt;65,CODE(UPPER(LEFT(B335,1)))&gt;90),TRUE),TRUE,OR(NOT(ISTEXT(B335)),LEN(B335)&gt;64,LEN(B335)&lt;&gt;LEN(SUBSTITUTE(B335,"*","")),LEN(B335)&lt;&gt;LEN(SUBSTITUTE(B335,"?","")),LEN(B335)&lt;&gt;LEN(SUBSTITUTE(B335,"~","")),LEN(B335)&lt;&gt;LEN(SUBSTITUTE(B335,"=","")),LEN(B335)&lt;&gt;LEN(SUBSTITUTE(B335,"&lt;","")),LEN(B335)&lt;&gt;LEN(SUBSTITUTE(B335,"&gt;","")))),"ID: tekst zaczynający się od A–Z, do 64 znaków; bez *, ?, ~, =, &lt; i &gt;. Przykład: T-001.",IF(COUNTIFS('Trades'!$A$9:$A$208,B335)&lt;&gt;1,"ID musi pasować do jednego wiersza Trades",IF(NOT(ISNUMBER(C335)),"Podaj prawidłowy czas zamknięcia",IF(OR(C335&lt;1,C335&gt;2958465),"Podaj prawidłowy czas zamknięcia",IF(NOT(ISNUMBER(D335)),"Podaj dodatnią zamkniętą ilość",IF(OR(D335&lt;=0,D335&gt;1000000,ROUND(D335,8)&lt;&gt;D335),"Podaj dodatnią zamkniętą ilość",IF(NOT(ISNUMBER(INDEX('Trades'!$D$9:$D$208,MATCH(B335,'Trades'!$A$9:$A$208,0)))),"Podaj prawidłowy czas otwarcia",IF(C335&lt;INDEX('Trades'!$D$9:$D$208,MATCH(B335,'Trades'!$A$9:$A$208,0)),"Wyjście poprzedza otwarcie",IF(AND(E335&lt;&gt;"",OR(NOT(ISNUMBER(E335)),E335&lt;=0)),"Podaj dodatnią cenę lub pozostaw puste",IF(AND(F335&lt;&gt;"",NOT(ISNUMBER(F335))),"P&amp;L brutto musi być liczbą lub pozostać pusty",IF(AND(ISNUMBER(F335),OR(ABS(F335)&gt;1000000000,ROUND(F335,2)&lt;&gt;F335)),"Kwoty: do 2 miejsc po przecinku; wartość bezwzględna wpisu ≤ 1 000 000 000.",""))))))))))))))))</x:f>
      </x:c>
      <x:c r="I335" s="29" t="str">
        <x:f>IF(ISNUMBER(D335),ROUND(D335,8),"")</x:f>
      </x:c>
      <x:c r="J335" s="29" t="n">
        <x:f>IF(ISNUMBER(F335),1,0)</x:f>
        <x:v>0</x:v>
      </x:c>
      <x:c r="K335" s="29" t="n">
        <x:f>IF(COUNTA(A335:F335)=0,0,1)</x:f>
        <x:v>0</x:v>
      </x:c>
    </x:row>
    <x:row r="336" ht="36" customHeight="1">
      <x:c r="A336" s="34"/>
      <x:c r="B336" s="34"/>
      <x:c r="C336" s="35"/>
      <x:c r="D336" s="36"/>
      <x:c r="E336" s="36"/>
      <x:c r="F336" s="37"/>
      <x:c r="G336" s="38" t="n">
        <x:f>IF(K336=0,0,IF(H336="",1,-1))</x:f>
        <x:v>0</x:v>
      </x:c>
      <x:c r="H336" s="33" t="str">
        <x:f>IF(K336=0,"",IF(A336="","Podaj ID wyjścia",IF(IF(IFERROR(OR(CODE(UPPER(LEFT(A336,1)))&lt;65,CODE(UPPER(LEFT(A336,1)))&gt;90),TRUE),TRUE,OR(NOT(ISTEXT(A336)),LEN(A336)&gt;64,LEN(A336)&lt;&gt;LEN(SUBSTITUTE(A336,"*","")),LEN(A336)&lt;&gt;LEN(SUBSTITUTE(A336,"?","")),LEN(A336)&lt;&gt;LEN(SUBSTITUTE(A336,"~","")),LEN(A336)&lt;&gt;LEN(SUBSTITUTE(A336,"=","")),LEN(A336)&lt;&gt;LEN(SUBSTITUTE(A336,"&lt;","")),LEN(A336)&lt;&gt;LEN(SUBSTITUTE(A336,"&gt;","")))),"ID: tekst zaczynający się od A–Z, do 64 znaków; bez *, ?, ~, =, &lt; i &gt;. Przykład: T-001.",IF(COUNTIFS('Exits'!$A$9:$A$608,A336)&lt;&gt;1,"ID wyjścia się powtarza",IF(B336="","Podaj ID nadrzędnej transakcji",IF(IF(IFERROR(OR(CODE(UPPER(LEFT(B336,1)))&lt;65,CODE(UPPER(LEFT(B336,1)))&gt;90),TRUE),TRUE,OR(NOT(ISTEXT(B336)),LEN(B336)&gt;64,LEN(B336)&lt;&gt;LEN(SUBSTITUTE(B336,"*","")),LEN(B336)&lt;&gt;LEN(SUBSTITUTE(B336,"?","")),LEN(B336)&lt;&gt;LEN(SUBSTITUTE(B336,"~","")),LEN(B336)&lt;&gt;LEN(SUBSTITUTE(B336,"=","")),LEN(B336)&lt;&gt;LEN(SUBSTITUTE(B336,"&lt;","")),LEN(B336)&lt;&gt;LEN(SUBSTITUTE(B336,"&gt;","")))),"ID: tekst zaczynający się od A–Z, do 64 znaków; bez *, ?, ~, =, &lt; i &gt;. Przykład: T-001.",IF(COUNTIFS('Trades'!$A$9:$A$208,B336)&lt;&gt;1,"ID musi pasować do jednego wiersza Trades",IF(NOT(ISNUMBER(C336)),"Podaj prawidłowy czas zamknięcia",IF(OR(C336&lt;1,C336&gt;2958465),"Podaj prawidłowy czas zamknięcia",IF(NOT(ISNUMBER(D336)),"Podaj dodatnią zamkniętą ilość",IF(OR(D336&lt;=0,D336&gt;1000000,ROUND(D336,8)&lt;&gt;D336),"Podaj dodatnią zamkniętą ilość",IF(NOT(ISNUMBER(INDEX('Trades'!$D$9:$D$208,MATCH(B336,'Trades'!$A$9:$A$208,0)))),"Podaj prawidłowy czas otwarcia",IF(C336&lt;INDEX('Trades'!$D$9:$D$208,MATCH(B336,'Trades'!$A$9:$A$208,0)),"Wyjście poprzedza otwarcie",IF(AND(E336&lt;&gt;"",OR(NOT(ISNUMBER(E336)),E336&lt;=0)),"Podaj dodatnią cenę lub pozostaw puste",IF(AND(F336&lt;&gt;"",NOT(ISNUMBER(F336))),"P&amp;L brutto musi być liczbą lub pozostać pusty",IF(AND(ISNUMBER(F336),OR(ABS(F336)&gt;1000000000,ROUND(F336,2)&lt;&gt;F336)),"Kwoty: do 2 miejsc po przecinku; wartość bezwzględna wpisu ≤ 1 000 000 000.",""))))))))))))))))</x:f>
      </x:c>
      <x:c r="I336" s="29" t="str">
        <x:f>IF(ISNUMBER(D336),ROUND(D336,8),"")</x:f>
      </x:c>
      <x:c r="J336" s="29" t="n">
        <x:f>IF(ISNUMBER(F336),1,0)</x:f>
        <x:v>0</x:v>
      </x:c>
      <x:c r="K336" s="29" t="n">
        <x:f>IF(COUNTA(A336:F336)=0,0,1)</x:f>
        <x:v>0</x:v>
      </x:c>
    </x:row>
    <x:row r="337" ht="36" customHeight="1">
      <x:c r="A337" s="34"/>
      <x:c r="B337" s="34"/>
      <x:c r="C337" s="35"/>
      <x:c r="D337" s="36"/>
      <x:c r="E337" s="36"/>
      <x:c r="F337" s="37"/>
      <x:c r="G337" s="38" t="n">
        <x:f>IF(K337=0,0,IF(H337="",1,-1))</x:f>
        <x:v>0</x:v>
      </x:c>
      <x:c r="H337" s="33" t="str">
        <x:f>IF(K337=0,"",IF(A337="","Podaj ID wyjścia",IF(IF(IFERROR(OR(CODE(UPPER(LEFT(A337,1)))&lt;65,CODE(UPPER(LEFT(A337,1)))&gt;90),TRUE),TRUE,OR(NOT(ISTEXT(A337)),LEN(A337)&gt;64,LEN(A337)&lt;&gt;LEN(SUBSTITUTE(A337,"*","")),LEN(A337)&lt;&gt;LEN(SUBSTITUTE(A337,"?","")),LEN(A337)&lt;&gt;LEN(SUBSTITUTE(A337,"~","")),LEN(A337)&lt;&gt;LEN(SUBSTITUTE(A337,"=","")),LEN(A337)&lt;&gt;LEN(SUBSTITUTE(A337,"&lt;","")),LEN(A337)&lt;&gt;LEN(SUBSTITUTE(A337,"&gt;","")))),"ID: tekst zaczynający się od A–Z, do 64 znaków; bez *, ?, ~, =, &lt; i &gt;. Przykład: T-001.",IF(COUNTIFS('Exits'!$A$9:$A$608,A337)&lt;&gt;1,"ID wyjścia się powtarza",IF(B337="","Podaj ID nadrzędnej transakcji",IF(IF(IFERROR(OR(CODE(UPPER(LEFT(B337,1)))&lt;65,CODE(UPPER(LEFT(B337,1)))&gt;90),TRUE),TRUE,OR(NOT(ISTEXT(B337)),LEN(B337)&gt;64,LEN(B337)&lt;&gt;LEN(SUBSTITUTE(B337,"*","")),LEN(B337)&lt;&gt;LEN(SUBSTITUTE(B337,"?","")),LEN(B337)&lt;&gt;LEN(SUBSTITUTE(B337,"~","")),LEN(B337)&lt;&gt;LEN(SUBSTITUTE(B337,"=","")),LEN(B337)&lt;&gt;LEN(SUBSTITUTE(B337,"&lt;","")),LEN(B337)&lt;&gt;LEN(SUBSTITUTE(B337,"&gt;","")))),"ID: tekst zaczynający się od A–Z, do 64 znaków; bez *, ?, ~, =, &lt; i &gt;. Przykład: T-001.",IF(COUNTIFS('Trades'!$A$9:$A$208,B337)&lt;&gt;1,"ID musi pasować do jednego wiersza Trades",IF(NOT(ISNUMBER(C337)),"Podaj prawidłowy czas zamknięcia",IF(OR(C337&lt;1,C337&gt;2958465),"Podaj prawidłowy czas zamknięcia",IF(NOT(ISNUMBER(D337)),"Podaj dodatnią zamkniętą ilość",IF(OR(D337&lt;=0,D337&gt;1000000,ROUND(D337,8)&lt;&gt;D337),"Podaj dodatnią zamkniętą ilość",IF(NOT(ISNUMBER(INDEX('Trades'!$D$9:$D$208,MATCH(B337,'Trades'!$A$9:$A$208,0)))),"Podaj prawidłowy czas otwarcia",IF(C337&lt;INDEX('Trades'!$D$9:$D$208,MATCH(B337,'Trades'!$A$9:$A$208,0)),"Wyjście poprzedza otwarcie",IF(AND(E337&lt;&gt;"",OR(NOT(ISNUMBER(E337)),E337&lt;=0)),"Podaj dodatnią cenę lub pozostaw puste",IF(AND(F337&lt;&gt;"",NOT(ISNUMBER(F337))),"P&amp;L brutto musi być liczbą lub pozostać pusty",IF(AND(ISNUMBER(F337),OR(ABS(F337)&gt;1000000000,ROUND(F337,2)&lt;&gt;F337)),"Kwoty: do 2 miejsc po przecinku; wartość bezwzględna wpisu ≤ 1 000 000 000.",""))))))))))))))))</x:f>
      </x:c>
      <x:c r="I337" s="29" t="str">
        <x:f>IF(ISNUMBER(D337),ROUND(D337,8),"")</x:f>
      </x:c>
      <x:c r="J337" s="29" t="n">
        <x:f>IF(ISNUMBER(F337),1,0)</x:f>
        <x:v>0</x:v>
      </x:c>
      <x:c r="K337" s="29" t="n">
        <x:f>IF(COUNTA(A337:F337)=0,0,1)</x:f>
        <x:v>0</x:v>
      </x:c>
    </x:row>
    <x:row r="338" ht="36" customHeight="1">
      <x:c r="A338" s="34"/>
      <x:c r="B338" s="34"/>
      <x:c r="C338" s="35"/>
      <x:c r="D338" s="36"/>
      <x:c r="E338" s="36"/>
      <x:c r="F338" s="37"/>
      <x:c r="G338" s="38" t="n">
        <x:f>IF(K338=0,0,IF(H338="",1,-1))</x:f>
        <x:v>0</x:v>
      </x:c>
      <x:c r="H338" s="33" t="str">
        <x:f>IF(K338=0,"",IF(A338="","Podaj ID wyjścia",IF(IF(IFERROR(OR(CODE(UPPER(LEFT(A338,1)))&lt;65,CODE(UPPER(LEFT(A338,1)))&gt;90),TRUE),TRUE,OR(NOT(ISTEXT(A338)),LEN(A338)&gt;64,LEN(A338)&lt;&gt;LEN(SUBSTITUTE(A338,"*","")),LEN(A338)&lt;&gt;LEN(SUBSTITUTE(A338,"?","")),LEN(A338)&lt;&gt;LEN(SUBSTITUTE(A338,"~","")),LEN(A338)&lt;&gt;LEN(SUBSTITUTE(A338,"=","")),LEN(A338)&lt;&gt;LEN(SUBSTITUTE(A338,"&lt;","")),LEN(A338)&lt;&gt;LEN(SUBSTITUTE(A338,"&gt;","")))),"ID: tekst zaczynający się od A–Z, do 64 znaków; bez *, ?, ~, =, &lt; i &gt;. Przykład: T-001.",IF(COUNTIFS('Exits'!$A$9:$A$608,A338)&lt;&gt;1,"ID wyjścia się powtarza",IF(B338="","Podaj ID nadrzędnej transakcji",IF(IF(IFERROR(OR(CODE(UPPER(LEFT(B338,1)))&lt;65,CODE(UPPER(LEFT(B338,1)))&gt;90),TRUE),TRUE,OR(NOT(ISTEXT(B338)),LEN(B338)&gt;64,LEN(B338)&lt;&gt;LEN(SUBSTITUTE(B338,"*","")),LEN(B338)&lt;&gt;LEN(SUBSTITUTE(B338,"?","")),LEN(B338)&lt;&gt;LEN(SUBSTITUTE(B338,"~","")),LEN(B338)&lt;&gt;LEN(SUBSTITUTE(B338,"=","")),LEN(B338)&lt;&gt;LEN(SUBSTITUTE(B338,"&lt;","")),LEN(B338)&lt;&gt;LEN(SUBSTITUTE(B338,"&gt;","")))),"ID: tekst zaczynający się od A–Z, do 64 znaków; bez *, ?, ~, =, &lt; i &gt;. Przykład: T-001.",IF(COUNTIFS('Trades'!$A$9:$A$208,B338)&lt;&gt;1,"ID musi pasować do jednego wiersza Trades",IF(NOT(ISNUMBER(C338)),"Podaj prawidłowy czas zamknięcia",IF(OR(C338&lt;1,C338&gt;2958465),"Podaj prawidłowy czas zamknięcia",IF(NOT(ISNUMBER(D338)),"Podaj dodatnią zamkniętą ilość",IF(OR(D338&lt;=0,D338&gt;1000000,ROUND(D338,8)&lt;&gt;D338),"Podaj dodatnią zamkniętą ilość",IF(NOT(ISNUMBER(INDEX('Trades'!$D$9:$D$208,MATCH(B338,'Trades'!$A$9:$A$208,0)))),"Podaj prawidłowy czas otwarcia",IF(C338&lt;INDEX('Trades'!$D$9:$D$208,MATCH(B338,'Trades'!$A$9:$A$208,0)),"Wyjście poprzedza otwarcie",IF(AND(E338&lt;&gt;"",OR(NOT(ISNUMBER(E338)),E338&lt;=0)),"Podaj dodatnią cenę lub pozostaw puste",IF(AND(F338&lt;&gt;"",NOT(ISNUMBER(F338))),"P&amp;L brutto musi być liczbą lub pozostać pusty",IF(AND(ISNUMBER(F338),OR(ABS(F338)&gt;1000000000,ROUND(F338,2)&lt;&gt;F338)),"Kwoty: do 2 miejsc po przecinku; wartość bezwzględna wpisu ≤ 1 000 000 000.",""))))))))))))))))</x:f>
      </x:c>
      <x:c r="I338" s="29" t="str">
        <x:f>IF(ISNUMBER(D338),ROUND(D338,8),"")</x:f>
      </x:c>
      <x:c r="J338" s="29" t="n">
        <x:f>IF(ISNUMBER(F338),1,0)</x:f>
        <x:v>0</x:v>
      </x:c>
      <x:c r="K338" s="29" t="n">
        <x:f>IF(COUNTA(A338:F338)=0,0,1)</x:f>
        <x:v>0</x:v>
      </x:c>
    </x:row>
    <x:row r="339" ht="36" customHeight="1">
      <x:c r="A339" s="34"/>
      <x:c r="B339" s="34"/>
      <x:c r="C339" s="35"/>
      <x:c r="D339" s="36"/>
      <x:c r="E339" s="36"/>
      <x:c r="F339" s="37"/>
      <x:c r="G339" s="38" t="n">
        <x:f>IF(K339=0,0,IF(H339="",1,-1))</x:f>
        <x:v>0</x:v>
      </x:c>
      <x:c r="H339" s="33" t="str">
        <x:f>IF(K339=0,"",IF(A339="","Podaj ID wyjścia",IF(IF(IFERROR(OR(CODE(UPPER(LEFT(A339,1)))&lt;65,CODE(UPPER(LEFT(A339,1)))&gt;90),TRUE),TRUE,OR(NOT(ISTEXT(A339)),LEN(A339)&gt;64,LEN(A339)&lt;&gt;LEN(SUBSTITUTE(A339,"*","")),LEN(A339)&lt;&gt;LEN(SUBSTITUTE(A339,"?","")),LEN(A339)&lt;&gt;LEN(SUBSTITUTE(A339,"~","")),LEN(A339)&lt;&gt;LEN(SUBSTITUTE(A339,"=","")),LEN(A339)&lt;&gt;LEN(SUBSTITUTE(A339,"&lt;","")),LEN(A339)&lt;&gt;LEN(SUBSTITUTE(A339,"&gt;","")))),"ID: tekst zaczynający się od A–Z, do 64 znaków; bez *, ?, ~, =, &lt; i &gt;. Przykład: T-001.",IF(COUNTIFS('Exits'!$A$9:$A$608,A339)&lt;&gt;1,"ID wyjścia się powtarza",IF(B339="","Podaj ID nadrzędnej transakcji",IF(IF(IFERROR(OR(CODE(UPPER(LEFT(B339,1)))&lt;65,CODE(UPPER(LEFT(B339,1)))&gt;90),TRUE),TRUE,OR(NOT(ISTEXT(B339)),LEN(B339)&gt;64,LEN(B339)&lt;&gt;LEN(SUBSTITUTE(B339,"*","")),LEN(B339)&lt;&gt;LEN(SUBSTITUTE(B339,"?","")),LEN(B339)&lt;&gt;LEN(SUBSTITUTE(B339,"~","")),LEN(B339)&lt;&gt;LEN(SUBSTITUTE(B339,"=","")),LEN(B339)&lt;&gt;LEN(SUBSTITUTE(B339,"&lt;","")),LEN(B339)&lt;&gt;LEN(SUBSTITUTE(B339,"&gt;","")))),"ID: tekst zaczynający się od A–Z, do 64 znaków; bez *, ?, ~, =, &lt; i &gt;. Przykład: T-001.",IF(COUNTIFS('Trades'!$A$9:$A$208,B339)&lt;&gt;1,"ID musi pasować do jednego wiersza Trades",IF(NOT(ISNUMBER(C339)),"Podaj prawidłowy czas zamknięcia",IF(OR(C339&lt;1,C339&gt;2958465),"Podaj prawidłowy czas zamknięcia",IF(NOT(ISNUMBER(D339)),"Podaj dodatnią zamkniętą ilość",IF(OR(D339&lt;=0,D339&gt;1000000,ROUND(D339,8)&lt;&gt;D339),"Podaj dodatnią zamkniętą ilość",IF(NOT(ISNUMBER(INDEX('Trades'!$D$9:$D$208,MATCH(B339,'Trades'!$A$9:$A$208,0)))),"Podaj prawidłowy czas otwarcia",IF(C339&lt;INDEX('Trades'!$D$9:$D$208,MATCH(B339,'Trades'!$A$9:$A$208,0)),"Wyjście poprzedza otwarcie",IF(AND(E339&lt;&gt;"",OR(NOT(ISNUMBER(E339)),E339&lt;=0)),"Podaj dodatnią cenę lub pozostaw puste",IF(AND(F339&lt;&gt;"",NOT(ISNUMBER(F339))),"P&amp;L brutto musi być liczbą lub pozostać pusty",IF(AND(ISNUMBER(F339),OR(ABS(F339)&gt;1000000000,ROUND(F339,2)&lt;&gt;F339)),"Kwoty: do 2 miejsc po przecinku; wartość bezwzględna wpisu ≤ 1 000 000 000.",""))))))))))))))))</x:f>
      </x:c>
      <x:c r="I339" s="29" t="str">
        <x:f>IF(ISNUMBER(D339),ROUND(D339,8),"")</x:f>
      </x:c>
      <x:c r="J339" s="29" t="n">
        <x:f>IF(ISNUMBER(F339),1,0)</x:f>
        <x:v>0</x:v>
      </x:c>
      <x:c r="K339" s="29" t="n">
        <x:f>IF(COUNTA(A339:F339)=0,0,1)</x:f>
        <x:v>0</x:v>
      </x:c>
    </x:row>
    <x:row r="340" ht="36" customHeight="1">
      <x:c r="A340" s="34"/>
      <x:c r="B340" s="34"/>
      <x:c r="C340" s="35"/>
      <x:c r="D340" s="36"/>
      <x:c r="E340" s="36"/>
      <x:c r="F340" s="37"/>
      <x:c r="G340" s="38" t="n">
        <x:f>IF(K340=0,0,IF(H340="",1,-1))</x:f>
        <x:v>0</x:v>
      </x:c>
      <x:c r="H340" s="33" t="str">
        <x:f>IF(K340=0,"",IF(A340="","Podaj ID wyjścia",IF(IF(IFERROR(OR(CODE(UPPER(LEFT(A340,1)))&lt;65,CODE(UPPER(LEFT(A340,1)))&gt;90),TRUE),TRUE,OR(NOT(ISTEXT(A340)),LEN(A340)&gt;64,LEN(A340)&lt;&gt;LEN(SUBSTITUTE(A340,"*","")),LEN(A340)&lt;&gt;LEN(SUBSTITUTE(A340,"?","")),LEN(A340)&lt;&gt;LEN(SUBSTITUTE(A340,"~","")),LEN(A340)&lt;&gt;LEN(SUBSTITUTE(A340,"=","")),LEN(A340)&lt;&gt;LEN(SUBSTITUTE(A340,"&lt;","")),LEN(A340)&lt;&gt;LEN(SUBSTITUTE(A340,"&gt;","")))),"ID: tekst zaczynający się od A–Z, do 64 znaków; bez *, ?, ~, =, &lt; i &gt;. Przykład: T-001.",IF(COUNTIFS('Exits'!$A$9:$A$608,A340)&lt;&gt;1,"ID wyjścia się powtarza",IF(B340="","Podaj ID nadrzędnej transakcji",IF(IF(IFERROR(OR(CODE(UPPER(LEFT(B340,1)))&lt;65,CODE(UPPER(LEFT(B340,1)))&gt;90),TRUE),TRUE,OR(NOT(ISTEXT(B340)),LEN(B340)&gt;64,LEN(B340)&lt;&gt;LEN(SUBSTITUTE(B340,"*","")),LEN(B340)&lt;&gt;LEN(SUBSTITUTE(B340,"?","")),LEN(B340)&lt;&gt;LEN(SUBSTITUTE(B340,"~","")),LEN(B340)&lt;&gt;LEN(SUBSTITUTE(B340,"=","")),LEN(B340)&lt;&gt;LEN(SUBSTITUTE(B340,"&lt;","")),LEN(B340)&lt;&gt;LEN(SUBSTITUTE(B340,"&gt;","")))),"ID: tekst zaczynający się od A–Z, do 64 znaków; bez *, ?, ~, =, &lt; i &gt;. Przykład: T-001.",IF(COUNTIFS('Trades'!$A$9:$A$208,B340)&lt;&gt;1,"ID musi pasować do jednego wiersza Trades",IF(NOT(ISNUMBER(C340)),"Podaj prawidłowy czas zamknięcia",IF(OR(C340&lt;1,C340&gt;2958465),"Podaj prawidłowy czas zamknięcia",IF(NOT(ISNUMBER(D340)),"Podaj dodatnią zamkniętą ilość",IF(OR(D340&lt;=0,D340&gt;1000000,ROUND(D340,8)&lt;&gt;D340),"Podaj dodatnią zamkniętą ilość",IF(NOT(ISNUMBER(INDEX('Trades'!$D$9:$D$208,MATCH(B340,'Trades'!$A$9:$A$208,0)))),"Podaj prawidłowy czas otwarcia",IF(C340&lt;INDEX('Trades'!$D$9:$D$208,MATCH(B340,'Trades'!$A$9:$A$208,0)),"Wyjście poprzedza otwarcie",IF(AND(E340&lt;&gt;"",OR(NOT(ISNUMBER(E340)),E340&lt;=0)),"Podaj dodatnią cenę lub pozostaw puste",IF(AND(F340&lt;&gt;"",NOT(ISNUMBER(F340))),"P&amp;L brutto musi być liczbą lub pozostać pusty",IF(AND(ISNUMBER(F340),OR(ABS(F340)&gt;1000000000,ROUND(F340,2)&lt;&gt;F340)),"Kwoty: do 2 miejsc po przecinku; wartość bezwzględna wpisu ≤ 1 000 000 000.",""))))))))))))))))</x:f>
      </x:c>
      <x:c r="I340" s="29" t="str">
        <x:f>IF(ISNUMBER(D340),ROUND(D340,8),"")</x:f>
      </x:c>
      <x:c r="J340" s="29" t="n">
        <x:f>IF(ISNUMBER(F340),1,0)</x:f>
        <x:v>0</x:v>
      </x:c>
      <x:c r="K340" s="29" t="n">
        <x:f>IF(COUNTA(A340:F340)=0,0,1)</x:f>
        <x:v>0</x:v>
      </x:c>
    </x:row>
    <x:row r="341" ht="36" customHeight="1">
      <x:c r="A341" s="34"/>
      <x:c r="B341" s="34"/>
      <x:c r="C341" s="35"/>
      <x:c r="D341" s="36"/>
      <x:c r="E341" s="36"/>
      <x:c r="F341" s="37"/>
      <x:c r="G341" s="38" t="n">
        <x:f>IF(K341=0,0,IF(H341="",1,-1))</x:f>
        <x:v>0</x:v>
      </x:c>
      <x:c r="H341" s="33" t="str">
        <x:f>IF(K341=0,"",IF(A341="","Podaj ID wyjścia",IF(IF(IFERROR(OR(CODE(UPPER(LEFT(A341,1)))&lt;65,CODE(UPPER(LEFT(A341,1)))&gt;90),TRUE),TRUE,OR(NOT(ISTEXT(A341)),LEN(A341)&gt;64,LEN(A341)&lt;&gt;LEN(SUBSTITUTE(A341,"*","")),LEN(A341)&lt;&gt;LEN(SUBSTITUTE(A341,"?","")),LEN(A341)&lt;&gt;LEN(SUBSTITUTE(A341,"~","")),LEN(A341)&lt;&gt;LEN(SUBSTITUTE(A341,"=","")),LEN(A341)&lt;&gt;LEN(SUBSTITUTE(A341,"&lt;","")),LEN(A341)&lt;&gt;LEN(SUBSTITUTE(A341,"&gt;","")))),"ID: tekst zaczynający się od A–Z, do 64 znaków; bez *, ?, ~, =, &lt; i &gt;. Przykład: T-001.",IF(COUNTIFS('Exits'!$A$9:$A$608,A341)&lt;&gt;1,"ID wyjścia się powtarza",IF(B341="","Podaj ID nadrzędnej transakcji",IF(IF(IFERROR(OR(CODE(UPPER(LEFT(B341,1)))&lt;65,CODE(UPPER(LEFT(B341,1)))&gt;90),TRUE),TRUE,OR(NOT(ISTEXT(B341)),LEN(B341)&gt;64,LEN(B341)&lt;&gt;LEN(SUBSTITUTE(B341,"*","")),LEN(B341)&lt;&gt;LEN(SUBSTITUTE(B341,"?","")),LEN(B341)&lt;&gt;LEN(SUBSTITUTE(B341,"~","")),LEN(B341)&lt;&gt;LEN(SUBSTITUTE(B341,"=","")),LEN(B341)&lt;&gt;LEN(SUBSTITUTE(B341,"&lt;","")),LEN(B341)&lt;&gt;LEN(SUBSTITUTE(B341,"&gt;","")))),"ID: tekst zaczynający się od A–Z, do 64 znaków; bez *, ?, ~, =, &lt; i &gt;. Przykład: T-001.",IF(COUNTIFS('Trades'!$A$9:$A$208,B341)&lt;&gt;1,"ID musi pasować do jednego wiersza Trades",IF(NOT(ISNUMBER(C341)),"Podaj prawidłowy czas zamknięcia",IF(OR(C341&lt;1,C341&gt;2958465),"Podaj prawidłowy czas zamknięcia",IF(NOT(ISNUMBER(D341)),"Podaj dodatnią zamkniętą ilość",IF(OR(D341&lt;=0,D341&gt;1000000,ROUND(D341,8)&lt;&gt;D341),"Podaj dodatnią zamkniętą ilość",IF(NOT(ISNUMBER(INDEX('Trades'!$D$9:$D$208,MATCH(B341,'Trades'!$A$9:$A$208,0)))),"Podaj prawidłowy czas otwarcia",IF(C341&lt;INDEX('Trades'!$D$9:$D$208,MATCH(B341,'Trades'!$A$9:$A$208,0)),"Wyjście poprzedza otwarcie",IF(AND(E341&lt;&gt;"",OR(NOT(ISNUMBER(E341)),E341&lt;=0)),"Podaj dodatnią cenę lub pozostaw puste",IF(AND(F341&lt;&gt;"",NOT(ISNUMBER(F341))),"P&amp;L brutto musi być liczbą lub pozostać pusty",IF(AND(ISNUMBER(F341),OR(ABS(F341)&gt;1000000000,ROUND(F341,2)&lt;&gt;F341)),"Kwoty: do 2 miejsc po przecinku; wartość bezwzględna wpisu ≤ 1 000 000 000.",""))))))))))))))))</x:f>
      </x:c>
      <x:c r="I341" s="29" t="str">
        <x:f>IF(ISNUMBER(D341),ROUND(D341,8),"")</x:f>
      </x:c>
      <x:c r="J341" s="29" t="n">
        <x:f>IF(ISNUMBER(F341),1,0)</x:f>
        <x:v>0</x:v>
      </x:c>
      <x:c r="K341" s="29" t="n">
        <x:f>IF(COUNTA(A341:F341)=0,0,1)</x:f>
        <x:v>0</x:v>
      </x:c>
    </x:row>
    <x:row r="342" ht="36" customHeight="1">
      <x:c r="A342" s="34"/>
      <x:c r="B342" s="34"/>
      <x:c r="C342" s="35"/>
      <x:c r="D342" s="36"/>
      <x:c r="E342" s="36"/>
      <x:c r="F342" s="37"/>
      <x:c r="G342" s="38" t="n">
        <x:f>IF(K342=0,0,IF(H342="",1,-1))</x:f>
        <x:v>0</x:v>
      </x:c>
      <x:c r="H342" s="33" t="str">
        <x:f>IF(K342=0,"",IF(A342="","Podaj ID wyjścia",IF(IF(IFERROR(OR(CODE(UPPER(LEFT(A342,1)))&lt;65,CODE(UPPER(LEFT(A342,1)))&gt;90),TRUE),TRUE,OR(NOT(ISTEXT(A342)),LEN(A342)&gt;64,LEN(A342)&lt;&gt;LEN(SUBSTITUTE(A342,"*","")),LEN(A342)&lt;&gt;LEN(SUBSTITUTE(A342,"?","")),LEN(A342)&lt;&gt;LEN(SUBSTITUTE(A342,"~","")),LEN(A342)&lt;&gt;LEN(SUBSTITUTE(A342,"=","")),LEN(A342)&lt;&gt;LEN(SUBSTITUTE(A342,"&lt;","")),LEN(A342)&lt;&gt;LEN(SUBSTITUTE(A342,"&gt;","")))),"ID: tekst zaczynający się od A–Z, do 64 znaków; bez *, ?, ~, =, &lt; i &gt;. Przykład: T-001.",IF(COUNTIFS('Exits'!$A$9:$A$608,A342)&lt;&gt;1,"ID wyjścia się powtarza",IF(B342="","Podaj ID nadrzędnej transakcji",IF(IF(IFERROR(OR(CODE(UPPER(LEFT(B342,1)))&lt;65,CODE(UPPER(LEFT(B342,1)))&gt;90),TRUE),TRUE,OR(NOT(ISTEXT(B342)),LEN(B342)&gt;64,LEN(B342)&lt;&gt;LEN(SUBSTITUTE(B342,"*","")),LEN(B342)&lt;&gt;LEN(SUBSTITUTE(B342,"?","")),LEN(B342)&lt;&gt;LEN(SUBSTITUTE(B342,"~","")),LEN(B342)&lt;&gt;LEN(SUBSTITUTE(B342,"=","")),LEN(B342)&lt;&gt;LEN(SUBSTITUTE(B342,"&lt;","")),LEN(B342)&lt;&gt;LEN(SUBSTITUTE(B342,"&gt;","")))),"ID: tekst zaczynający się od A–Z, do 64 znaków; bez *, ?, ~, =, &lt; i &gt;. Przykład: T-001.",IF(COUNTIFS('Trades'!$A$9:$A$208,B342)&lt;&gt;1,"ID musi pasować do jednego wiersza Trades",IF(NOT(ISNUMBER(C342)),"Podaj prawidłowy czas zamknięcia",IF(OR(C342&lt;1,C342&gt;2958465),"Podaj prawidłowy czas zamknięcia",IF(NOT(ISNUMBER(D342)),"Podaj dodatnią zamkniętą ilość",IF(OR(D342&lt;=0,D342&gt;1000000,ROUND(D342,8)&lt;&gt;D342),"Podaj dodatnią zamkniętą ilość",IF(NOT(ISNUMBER(INDEX('Trades'!$D$9:$D$208,MATCH(B342,'Trades'!$A$9:$A$208,0)))),"Podaj prawidłowy czas otwarcia",IF(C342&lt;INDEX('Trades'!$D$9:$D$208,MATCH(B342,'Trades'!$A$9:$A$208,0)),"Wyjście poprzedza otwarcie",IF(AND(E342&lt;&gt;"",OR(NOT(ISNUMBER(E342)),E342&lt;=0)),"Podaj dodatnią cenę lub pozostaw puste",IF(AND(F342&lt;&gt;"",NOT(ISNUMBER(F342))),"P&amp;L brutto musi być liczbą lub pozostać pusty",IF(AND(ISNUMBER(F342),OR(ABS(F342)&gt;1000000000,ROUND(F342,2)&lt;&gt;F342)),"Kwoty: do 2 miejsc po przecinku; wartość bezwzględna wpisu ≤ 1 000 000 000.",""))))))))))))))))</x:f>
      </x:c>
      <x:c r="I342" s="29" t="str">
        <x:f>IF(ISNUMBER(D342),ROUND(D342,8),"")</x:f>
      </x:c>
      <x:c r="J342" s="29" t="n">
        <x:f>IF(ISNUMBER(F342),1,0)</x:f>
        <x:v>0</x:v>
      </x:c>
      <x:c r="K342" s="29" t="n">
        <x:f>IF(COUNTA(A342:F342)=0,0,1)</x:f>
        <x:v>0</x:v>
      </x:c>
    </x:row>
    <x:row r="343" ht="36" customHeight="1">
      <x:c r="A343" s="34"/>
      <x:c r="B343" s="34"/>
      <x:c r="C343" s="35"/>
      <x:c r="D343" s="36"/>
      <x:c r="E343" s="36"/>
      <x:c r="F343" s="37"/>
      <x:c r="G343" s="38" t="n">
        <x:f>IF(K343=0,0,IF(H343="",1,-1))</x:f>
        <x:v>0</x:v>
      </x:c>
      <x:c r="H343" s="33" t="str">
        <x:f>IF(K343=0,"",IF(A343="","Podaj ID wyjścia",IF(IF(IFERROR(OR(CODE(UPPER(LEFT(A343,1)))&lt;65,CODE(UPPER(LEFT(A343,1)))&gt;90),TRUE),TRUE,OR(NOT(ISTEXT(A343)),LEN(A343)&gt;64,LEN(A343)&lt;&gt;LEN(SUBSTITUTE(A343,"*","")),LEN(A343)&lt;&gt;LEN(SUBSTITUTE(A343,"?","")),LEN(A343)&lt;&gt;LEN(SUBSTITUTE(A343,"~","")),LEN(A343)&lt;&gt;LEN(SUBSTITUTE(A343,"=","")),LEN(A343)&lt;&gt;LEN(SUBSTITUTE(A343,"&lt;","")),LEN(A343)&lt;&gt;LEN(SUBSTITUTE(A343,"&gt;","")))),"ID: tekst zaczynający się od A–Z, do 64 znaków; bez *, ?, ~, =, &lt; i &gt;. Przykład: T-001.",IF(COUNTIFS('Exits'!$A$9:$A$608,A343)&lt;&gt;1,"ID wyjścia się powtarza",IF(B343="","Podaj ID nadrzędnej transakcji",IF(IF(IFERROR(OR(CODE(UPPER(LEFT(B343,1)))&lt;65,CODE(UPPER(LEFT(B343,1)))&gt;90),TRUE),TRUE,OR(NOT(ISTEXT(B343)),LEN(B343)&gt;64,LEN(B343)&lt;&gt;LEN(SUBSTITUTE(B343,"*","")),LEN(B343)&lt;&gt;LEN(SUBSTITUTE(B343,"?","")),LEN(B343)&lt;&gt;LEN(SUBSTITUTE(B343,"~","")),LEN(B343)&lt;&gt;LEN(SUBSTITUTE(B343,"=","")),LEN(B343)&lt;&gt;LEN(SUBSTITUTE(B343,"&lt;","")),LEN(B343)&lt;&gt;LEN(SUBSTITUTE(B343,"&gt;","")))),"ID: tekst zaczynający się od A–Z, do 64 znaków; bez *, ?, ~, =, &lt; i &gt;. Przykład: T-001.",IF(COUNTIFS('Trades'!$A$9:$A$208,B343)&lt;&gt;1,"ID musi pasować do jednego wiersza Trades",IF(NOT(ISNUMBER(C343)),"Podaj prawidłowy czas zamknięcia",IF(OR(C343&lt;1,C343&gt;2958465),"Podaj prawidłowy czas zamknięcia",IF(NOT(ISNUMBER(D343)),"Podaj dodatnią zamkniętą ilość",IF(OR(D343&lt;=0,D343&gt;1000000,ROUND(D343,8)&lt;&gt;D343),"Podaj dodatnią zamkniętą ilość",IF(NOT(ISNUMBER(INDEX('Trades'!$D$9:$D$208,MATCH(B343,'Trades'!$A$9:$A$208,0)))),"Podaj prawidłowy czas otwarcia",IF(C343&lt;INDEX('Trades'!$D$9:$D$208,MATCH(B343,'Trades'!$A$9:$A$208,0)),"Wyjście poprzedza otwarcie",IF(AND(E343&lt;&gt;"",OR(NOT(ISNUMBER(E343)),E343&lt;=0)),"Podaj dodatnią cenę lub pozostaw puste",IF(AND(F343&lt;&gt;"",NOT(ISNUMBER(F343))),"P&amp;L brutto musi być liczbą lub pozostać pusty",IF(AND(ISNUMBER(F343),OR(ABS(F343)&gt;1000000000,ROUND(F343,2)&lt;&gt;F343)),"Kwoty: do 2 miejsc po przecinku; wartość bezwzględna wpisu ≤ 1 000 000 000.",""))))))))))))))))</x:f>
      </x:c>
      <x:c r="I343" s="29" t="str">
        <x:f>IF(ISNUMBER(D343),ROUND(D343,8),"")</x:f>
      </x:c>
      <x:c r="J343" s="29" t="n">
        <x:f>IF(ISNUMBER(F343),1,0)</x:f>
        <x:v>0</x:v>
      </x:c>
      <x:c r="K343" s="29" t="n">
        <x:f>IF(COUNTA(A343:F343)=0,0,1)</x:f>
        <x:v>0</x:v>
      </x:c>
    </x:row>
    <x:row r="344" ht="36" customHeight="1">
      <x:c r="A344" s="34"/>
      <x:c r="B344" s="34"/>
      <x:c r="C344" s="35"/>
      <x:c r="D344" s="36"/>
      <x:c r="E344" s="36"/>
      <x:c r="F344" s="37"/>
      <x:c r="G344" s="38" t="n">
        <x:f>IF(K344=0,0,IF(H344="",1,-1))</x:f>
        <x:v>0</x:v>
      </x:c>
      <x:c r="H344" s="33" t="str">
        <x:f>IF(K344=0,"",IF(A344="","Podaj ID wyjścia",IF(IF(IFERROR(OR(CODE(UPPER(LEFT(A344,1)))&lt;65,CODE(UPPER(LEFT(A344,1)))&gt;90),TRUE),TRUE,OR(NOT(ISTEXT(A344)),LEN(A344)&gt;64,LEN(A344)&lt;&gt;LEN(SUBSTITUTE(A344,"*","")),LEN(A344)&lt;&gt;LEN(SUBSTITUTE(A344,"?","")),LEN(A344)&lt;&gt;LEN(SUBSTITUTE(A344,"~","")),LEN(A344)&lt;&gt;LEN(SUBSTITUTE(A344,"=","")),LEN(A344)&lt;&gt;LEN(SUBSTITUTE(A344,"&lt;","")),LEN(A344)&lt;&gt;LEN(SUBSTITUTE(A344,"&gt;","")))),"ID: tekst zaczynający się od A–Z, do 64 znaków; bez *, ?, ~, =, &lt; i &gt;. Przykład: T-001.",IF(COUNTIFS('Exits'!$A$9:$A$608,A344)&lt;&gt;1,"ID wyjścia się powtarza",IF(B344="","Podaj ID nadrzędnej transakcji",IF(IF(IFERROR(OR(CODE(UPPER(LEFT(B344,1)))&lt;65,CODE(UPPER(LEFT(B344,1)))&gt;90),TRUE),TRUE,OR(NOT(ISTEXT(B344)),LEN(B344)&gt;64,LEN(B344)&lt;&gt;LEN(SUBSTITUTE(B344,"*","")),LEN(B344)&lt;&gt;LEN(SUBSTITUTE(B344,"?","")),LEN(B344)&lt;&gt;LEN(SUBSTITUTE(B344,"~","")),LEN(B344)&lt;&gt;LEN(SUBSTITUTE(B344,"=","")),LEN(B344)&lt;&gt;LEN(SUBSTITUTE(B344,"&lt;","")),LEN(B344)&lt;&gt;LEN(SUBSTITUTE(B344,"&gt;","")))),"ID: tekst zaczynający się od A–Z, do 64 znaków; bez *, ?, ~, =, &lt; i &gt;. Przykład: T-001.",IF(COUNTIFS('Trades'!$A$9:$A$208,B344)&lt;&gt;1,"ID musi pasować do jednego wiersza Trades",IF(NOT(ISNUMBER(C344)),"Podaj prawidłowy czas zamknięcia",IF(OR(C344&lt;1,C344&gt;2958465),"Podaj prawidłowy czas zamknięcia",IF(NOT(ISNUMBER(D344)),"Podaj dodatnią zamkniętą ilość",IF(OR(D344&lt;=0,D344&gt;1000000,ROUND(D344,8)&lt;&gt;D344),"Podaj dodatnią zamkniętą ilość",IF(NOT(ISNUMBER(INDEX('Trades'!$D$9:$D$208,MATCH(B344,'Trades'!$A$9:$A$208,0)))),"Podaj prawidłowy czas otwarcia",IF(C344&lt;INDEX('Trades'!$D$9:$D$208,MATCH(B344,'Trades'!$A$9:$A$208,0)),"Wyjście poprzedza otwarcie",IF(AND(E344&lt;&gt;"",OR(NOT(ISNUMBER(E344)),E344&lt;=0)),"Podaj dodatnią cenę lub pozostaw puste",IF(AND(F344&lt;&gt;"",NOT(ISNUMBER(F344))),"P&amp;L brutto musi być liczbą lub pozostać pusty",IF(AND(ISNUMBER(F344),OR(ABS(F344)&gt;1000000000,ROUND(F344,2)&lt;&gt;F344)),"Kwoty: do 2 miejsc po przecinku; wartość bezwzględna wpisu ≤ 1 000 000 000.",""))))))))))))))))</x:f>
      </x:c>
      <x:c r="I344" s="29" t="str">
        <x:f>IF(ISNUMBER(D344),ROUND(D344,8),"")</x:f>
      </x:c>
      <x:c r="J344" s="29" t="n">
        <x:f>IF(ISNUMBER(F344),1,0)</x:f>
        <x:v>0</x:v>
      </x:c>
      <x:c r="K344" s="29" t="n">
        <x:f>IF(COUNTA(A344:F344)=0,0,1)</x:f>
        <x:v>0</x:v>
      </x:c>
    </x:row>
    <x:row r="345" ht="36" customHeight="1">
      <x:c r="A345" s="34"/>
      <x:c r="B345" s="34"/>
      <x:c r="C345" s="35"/>
      <x:c r="D345" s="36"/>
      <x:c r="E345" s="36"/>
      <x:c r="F345" s="37"/>
      <x:c r="G345" s="38" t="n">
        <x:f>IF(K345=0,0,IF(H345="",1,-1))</x:f>
        <x:v>0</x:v>
      </x:c>
      <x:c r="H345" s="33" t="str">
        <x:f>IF(K345=0,"",IF(A345="","Podaj ID wyjścia",IF(IF(IFERROR(OR(CODE(UPPER(LEFT(A345,1)))&lt;65,CODE(UPPER(LEFT(A345,1)))&gt;90),TRUE),TRUE,OR(NOT(ISTEXT(A345)),LEN(A345)&gt;64,LEN(A345)&lt;&gt;LEN(SUBSTITUTE(A345,"*","")),LEN(A345)&lt;&gt;LEN(SUBSTITUTE(A345,"?","")),LEN(A345)&lt;&gt;LEN(SUBSTITUTE(A345,"~","")),LEN(A345)&lt;&gt;LEN(SUBSTITUTE(A345,"=","")),LEN(A345)&lt;&gt;LEN(SUBSTITUTE(A345,"&lt;","")),LEN(A345)&lt;&gt;LEN(SUBSTITUTE(A345,"&gt;","")))),"ID: tekst zaczynający się od A–Z, do 64 znaków; bez *, ?, ~, =, &lt; i &gt;. Przykład: T-001.",IF(COUNTIFS('Exits'!$A$9:$A$608,A345)&lt;&gt;1,"ID wyjścia się powtarza",IF(B345="","Podaj ID nadrzędnej transakcji",IF(IF(IFERROR(OR(CODE(UPPER(LEFT(B345,1)))&lt;65,CODE(UPPER(LEFT(B345,1)))&gt;90),TRUE),TRUE,OR(NOT(ISTEXT(B345)),LEN(B345)&gt;64,LEN(B345)&lt;&gt;LEN(SUBSTITUTE(B345,"*","")),LEN(B345)&lt;&gt;LEN(SUBSTITUTE(B345,"?","")),LEN(B345)&lt;&gt;LEN(SUBSTITUTE(B345,"~","")),LEN(B345)&lt;&gt;LEN(SUBSTITUTE(B345,"=","")),LEN(B345)&lt;&gt;LEN(SUBSTITUTE(B345,"&lt;","")),LEN(B345)&lt;&gt;LEN(SUBSTITUTE(B345,"&gt;","")))),"ID: tekst zaczynający się od A–Z, do 64 znaków; bez *, ?, ~, =, &lt; i &gt;. Przykład: T-001.",IF(COUNTIFS('Trades'!$A$9:$A$208,B345)&lt;&gt;1,"ID musi pasować do jednego wiersza Trades",IF(NOT(ISNUMBER(C345)),"Podaj prawidłowy czas zamknięcia",IF(OR(C345&lt;1,C345&gt;2958465),"Podaj prawidłowy czas zamknięcia",IF(NOT(ISNUMBER(D345)),"Podaj dodatnią zamkniętą ilość",IF(OR(D345&lt;=0,D345&gt;1000000,ROUND(D345,8)&lt;&gt;D345),"Podaj dodatnią zamkniętą ilość",IF(NOT(ISNUMBER(INDEX('Trades'!$D$9:$D$208,MATCH(B345,'Trades'!$A$9:$A$208,0)))),"Podaj prawidłowy czas otwarcia",IF(C345&lt;INDEX('Trades'!$D$9:$D$208,MATCH(B345,'Trades'!$A$9:$A$208,0)),"Wyjście poprzedza otwarcie",IF(AND(E345&lt;&gt;"",OR(NOT(ISNUMBER(E345)),E345&lt;=0)),"Podaj dodatnią cenę lub pozostaw puste",IF(AND(F345&lt;&gt;"",NOT(ISNUMBER(F345))),"P&amp;L brutto musi być liczbą lub pozostać pusty",IF(AND(ISNUMBER(F345),OR(ABS(F345)&gt;1000000000,ROUND(F345,2)&lt;&gt;F345)),"Kwoty: do 2 miejsc po przecinku; wartość bezwzględna wpisu ≤ 1 000 000 000.",""))))))))))))))))</x:f>
      </x:c>
      <x:c r="I345" s="29" t="str">
        <x:f>IF(ISNUMBER(D345),ROUND(D345,8),"")</x:f>
      </x:c>
      <x:c r="J345" s="29" t="n">
        <x:f>IF(ISNUMBER(F345),1,0)</x:f>
        <x:v>0</x:v>
      </x:c>
      <x:c r="K345" s="29" t="n">
        <x:f>IF(COUNTA(A345:F345)=0,0,1)</x:f>
        <x:v>0</x:v>
      </x:c>
    </x:row>
    <x:row r="346" ht="36" customHeight="1">
      <x:c r="A346" s="34"/>
      <x:c r="B346" s="34"/>
      <x:c r="C346" s="35"/>
      <x:c r="D346" s="36"/>
      <x:c r="E346" s="36"/>
      <x:c r="F346" s="37"/>
      <x:c r="G346" s="38" t="n">
        <x:f>IF(K346=0,0,IF(H346="",1,-1))</x:f>
        <x:v>0</x:v>
      </x:c>
      <x:c r="H346" s="33" t="str">
        <x:f>IF(K346=0,"",IF(A346="","Podaj ID wyjścia",IF(IF(IFERROR(OR(CODE(UPPER(LEFT(A346,1)))&lt;65,CODE(UPPER(LEFT(A346,1)))&gt;90),TRUE),TRUE,OR(NOT(ISTEXT(A346)),LEN(A346)&gt;64,LEN(A346)&lt;&gt;LEN(SUBSTITUTE(A346,"*","")),LEN(A346)&lt;&gt;LEN(SUBSTITUTE(A346,"?","")),LEN(A346)&lt;&gt;LEN(SUBSTITUTE(A346,"~","")),LEN(A346)&lt;&gt;LEN(SUBSTITUTE(A346,"=","")),LEN(A346)&lt;&gt;LEN(SUBSTITUTE(A346,"&lt;","")),LEN(A346)&lt;&gt;LEN(SUBSTITUTE(A346,"&gt;","")))),"ID: tekst zaczynający się od A–Z, do 64 znaków; bez *, ?, ~, =, &lt; i &gt;. Przykład: T-001.",IF(COUNTIFS('Exits'!$A$9:$A$608,A346)&lt;&gt;1,"ID wyjścia się powtarza",IF(B346="","Podaj ID nadrzędnej transakcji",IF(IF(IFERROR(OR(CODE(UPPER(LEFT(B346,1)))&lt;65,CODE(UPPER(LEFT(B346,1)))&gt;90),TRUE),TRUE,OR(NOT(ISTEXT(B346)),LEN(B346)&gt;64,LEN(B346)&lt;&gt;LEN(SUBSTITUTE(B346,"*","")),LEN(B346)&lt;&gt;LEN(SUBSTITUTE(B346,"?","")),LEN(B346)&lt;&gt;LEN(SUBSTITUTE(B346,"~","")),LEN(B346)&lt;&gt;LEN(SUBSTITUTE(B346,"=","")),LEN(B346)&lt;&gt;LEN(SUBSTITUTE(B346,"&lt;","")),LEN(B346)&lt;&gt;LEN(SUBSTITUTE(B346,"&gt;","")))),"ID: tekst zaczynający się od A–Z, do 64 znaków; bez *, ?, ~, =, &lt; i &gt;. Przykład: T-001.",IF(COUNTIFS('Trades'!$A$9:$A$208,B346)&lt;&gt;1,"ID musi pasować do jednego wiersza Trades",IF(NOT(ISNUMBER(C346)),"Podaj prawidłowy czas zamknięcia",IF(OR(C346&lt;1,C346&gt;2958465),"Podaj prawidłowy czas zamknięcia",IF(NOT(ISNUMBER(D346)),"Podaj dodatnią zamkniętą ilość",IF(OR(D346&lt;=0,D346&gt;1000000,ROUND(D346,8)&lt;&gt;D346),"Podaj dodatnią zamkniętą ilość",IF(NOT(ISNUMBER(INDEX('Trades'!$D$9:$D$208,MATCH(B346,'Trades'!$A$9:$A$208,0)))),"Podaj prawidłowy czas otwarcia",IF(C346&lt;INDEX('Trades'!$D$9:$D$208,MATCH(B346,'Trades'!$A$9:$A$208,0)),"Wyjście poprzedza otwarcie",IF(AND(E346&lt;&gt;"",OR(NOT(ISNUMBER(E346)),E346&lt;=0)),"Podaj dodatnią cenę lub pozostaw puste",IF(AND(F346&lt;&gt;"",NOT(ISNUMBER(F346))),"P&amp;L brutto musi być liczbą lub pozostać pusty",IF(AND(ISNUMBER(F346),OR(ABS(F346)&gt;1000000000,ROUND(F346,2)&lt;&gt;F346)),"Kwoty: do 2 miejsc po przecinku; wartość bezwzględna wpisu ≤ 1 000 000 000.",""))))))))))))))))</x:f>
      </x:c>
      <x:c r="I346" s="29" t="str">
        <x:f>IF(ISNUMBER(D346),ROUND(D346,8),"")</x:f>
      </x:c>
      <x:c r="J346" s="29" t="n">
        <x:f>IF(ISNUMBER(F346),1,0)</x:f>
        <x:v>0</x:v>
      </x:c>
      <x:c r="K346" s="29" t="n">
        <x:f>IF(COUNTA(A346:F346)=0,0,1)</x:f>
        <x:v>0</x:v>
      </x:c>
    </x:row>
    <x:row r="347" ht="36" customHeight="1">
      <x:c r="A347" s="34"/>
      <x:c r="B347" s="34"/>
      <x:c r="C347" s="35"/>
      <x:c r="D347" s="36"/>
      <x:c r="E347" s="36"/>
      <x:c r="F347" s="37"/>
      <x:c r="G347" s="38" t="n">
        <x:f>IF(K347=0,0,IF(H347="",1,-1))</x:f>
        <x:v>0</x:v>
      </x:c>
      <x:c r="H347" s="33" t="str">
        <x:f>IF(K347=0,"",IF(A347="","Podaj ID wyjścia",IF(IF(IFERROR(OR(CODE(UPPER(LEFT(A347,1)))&lt;65,CODE(UPPER(LEFT(A347,1)))&gt;90),TRUE),TRUE,OR(NOT(ISTEXT(A347)),LEN(A347)&gt;64,LEN(A347)&lt;&gt;LEN(SUBSTITUTE(A347,"*","")),LEN(A347)&lt;&gt;LEN(SUBSTITUTE(A347,"?","")),LEN(A347)&lt;&gt;LEN(SUBSTITUTE(A347,"~","")),LEN(A347)&lt;&gt;LEN(SUBSTITUTE(A347,"=","")),LEN(A347)&lt;&gt;LEN(SUBSTITUTE(A347,"&lt;","")),LEN(A347)&lt;&gt;LEN(SUBSTITUTE(A347,"&gt;","")))),"ID: tekst zaczynający się od A–Z, do 64 znaków; bez *, ?, ~, =, &lt; i &gt;. Przykład: T-001.",IF(COUNTIFS('Exits'!$A$9:$A$608,A347)&lt;&gt;1,"ID wyjścia się powtarza",IF(B347="","Podaj ID nadrzędnej transakcji",IF(IF(IFERROR(OR(CODE(UPPER(LEFT(B347,1)))&lt;65,CODE(UPPER(LEFT(B347,1)))&gt;90),TRUE),TRUE,OR(NOT(ISTEXT(B347)),LEN(B347)&gt;64,LEN(B347)&lt;&gt;LEN(SUBSTITUTE(B347,"*","")),LEN(B347)&lt;&gt;LEN(SUBSTITUTE(B347,"?","")),LEN(B347)&lt;&gt;LEN(SUBSTITUTE(B347,"~","")),LEN(B347)&lt;&gt;LEN(SUBSTITUTE(B347,"=","")),LEN(B347)&lt;&gt;LEN(SUBSTITUTE(B347,"&lt;","")),LEN(B347)&lt;&gt;LEN(SUBSTITUTE(B347,"&gt;","")))),"ID: tekst zaczynający się od A–Z, do 64 znaków; bez *, ?, ~, =, &lt; i &gt;. Przykład: T-001.",IF(COUNTIFS('Trades'!$A$9:$A$208,B347)&lt;&gt;1,"ID musi pasować do jednego wiersza Trades",IF(NOT(ISNUMBER(C347)),"Podaj prawidłowy czas zamknięcia",IF(OR(C347&lt;1,C347&gt;2958465),"Podaj prawidłowy czas zamknięcia",IF(NOT(ISNUMBER(D347)),"Podaj dodatnią zamkniętą ilość",IF(OR(D347&lt;=0,D347&gt;1000000,ROUND(D347,8)&lt;&gt;D347),"Podaj dodatnią zamkniętą ilość",IF(NOT(ISNUMBER(INDEX('Trades'!$D$9:$D$208,MATCH(B347,'Trades'!$A$9:$A$208,0)))),"Podaj prawidłowy czas otwarcia",IF(C347&lt;INDEX('Trades'!$D$9:$D$208,MATCH(B347,'Trades'!$A$9:$A$208,0)),"Wyjście poprzedza otwarcie",IF(AND(E347&lt;&gt;"",OR(NOT(ISNUMBER(E347)),E347&lt;=0)),"Podaj dodatnią cenę lub pozostaw puste",IF(AND(F347&lt;&gt;"",NOT(ISNUMBER(F347))),"P&amp;L brutto musi być liczbą lub pozostać pusty",IF(AND(ISNUMBER(F347),OR(ABS(F347)&gt;1000000000,ROUND(F347,2)&lt;&gt;F347)),"Kwoty: do 2 miejsc po przecinku; wartość bezwzględna wpisu ≤ 1 000 000 000.",""))))))))))))))))</x:f>
      </x:c>
      <x:c r="I347" s="29" t="str">
        <x:f>IF(ISNUMBER(D347),ROUND(D347,8),"")</x:f>
      </x:c>
      <x:c r="J347" s="29" t="n">
        <x:f>IF(ISNUMBER(F347),1,0)</x:f>
        <x:v>0</x:v>
      </x:c>
      <x:c r="K347" s="29" t="n">
        <x:f>IF(COUNTA(A347:F347)=0,0,1)</x:f>
        <x:v>0</x:v>
      </x:c>
    </x:row>
    <x:row r="348" ht="36" customHeight="1">
      <x:c r="A348" s="34"/>
      <x:c r="B348" s="34"/>
      <x:c r="C348" s="35"/>
      <x:c r="D348" s="36"/>
      <x:c r="E348" s="36"/>
      <x:c r="F348" s="37"/>
      <x:c r="G348" s="38" t="n">
        <x:f>IF(K348=0,0,IF(H348="",1,-1))</x:f>
        <x:v>0</x:v>
      </x:c>
      <x:c r="H348" s="33" t="str">
        <x:f>IF(K348=0,"",IF(A348="","Podaj ID wyjścia",IF(IF(IFERROR(OR(CODE(UPPER(LEFT(A348,1)))&lt;65,CODE(UPPER(LEFT(A348,1)))&gt;90),TRUE),TRUE,OR(NOT(ISTEXT(A348)),LEN(A348)&gt;64,LEN(A348)&lt;&gt;LEN(SUBSTITUTE(A348,"*","")),LEN(A348)&lt;&gt;LEN(SUBSTITUTE(A348,"?","")),LEN(A348)&lt;&gt;LEN(SUBSTITUTE(A348,"~","")),LEN(A348)&lt;&gt;LEN(SUBSTITUTE(A348,"=","")),LEN(A348)&lt;&gt;LEN(SUBSTITUTE(A348,"&lt;","")),LEN(A348)&lt;&gt;LEN(SUBSTITUTE(A348,"&gt;","")))),"ID: tekst zaczynający się od A–Z, do 64 znaków; bez *, ?, ~, =, &lt; i &gt;. Przykład: T-001.",IF(COUNTIFS('Exits'!$A$9:$A$608,A348)&lt;&gt;1,"ID wyjścia się powtarza",IF(B348="","Podaj ID nadrzędnej transakcji",IF(IF(IFERROR(OR(CODE(UPPER(LEFT(B348,1)))&lt;65,CODE(UPPER(LEFT(B348,1)))&gt;90),TRUE),TRUE,OR(NOT(ISTEXT(B348)),LEN(B348)&gt;64,LEN(B348)&lt;&gt;LEN(SUBSTITUTE(B348,"*","")),LEN(B348)&lt;&gt;LEN(SUBSTITUTE(B348,"?","")),LEN(B348)&lt;&gt;LEN(SUBSTITUTE(B348,"~","")),LEN(B348)&lt;&gt;LEN(SUBSTITUTE(B348,"=","")),LEN(B348)&lt;&gt;LEN(SUBSTITUTE(B348,"&lt;","")),LEN(B348)&lt;&gt;LEN(SUBSTITUTE(B348,"&gt;","")))),"ID: tekst zaczynający się od A–Z, do 64 znaków; bez *, ?, ~, =, &lt; i &gt;. Przykład: T-001.",IF(COUNTIFS('Trades'!$A$9:$A$208,B348)&lt;&gt;1,"ID musi pasować do jednego wiersza Trades",IF(NOT(ISNUMBER(C348)),"Podaj prawidłowy czas zamknięcia",IF(OR(C348&lt;1,C348&gt;2958465),"Podaj prawidłowy czas zamknięcia",IF(NOT(ISNUMBER(D348)),"Podaj dodatnią zamkniętą ilość",IF(OR(D348&lt;=0,D348&gt;1000000,ROUND(D348,8)&lt;&gt;D348),"Podaj dodatnią zamkniętą ilość",IF(NOT(ISNUMBER(INDEX('Trades'!$D$9:$D$208,MATCH(B348,'Trades'!$A$9:$A$208,0)))),"Podaj prawidłowy czas otwarcia",IF(C348&lt;INDEX('Trades'!$D$9:$D$208,MATCH(B348,'Trades'!$A$9:$A$208,0)),"Wyjście poprzedza otwarcie",IF(AND(E348&lt;&gt;"",OR(NOT(ISNUMBER(E348)),E348&lt;=0)),"Podaj dodatnią cenę lub pozostaw puste",IF(AND(F348&lt;&gt;"",NOT(ISNUMBER(F348))),"P&amp;L brutto musi być liczbą lub pozostać pusty",IF(AND(ISNUMBER(F348),OR(ABS(F348)&gt;1000000000,ROUND(F348,2)&lt;&gt;F348)),"Kwoty: do 2 miejsc po przecinku; wartość bezwzględna wpisu ≤ 1 000 000 000.",""))))))))))))))))</x:f>
      </x:c>
      <x:c r="I348" s="29" t="str">
        <x:f>IF(ISNUMBER(D348),ROUND(D348,8),"")</x:f>
      </x:c>
      <x:c r="J348" s="29" t="n">
        <x:f>IF(ISNUMBER(F348),1,0)</x:f>
        <x:v>0</x:v>
      </x:c>
      <x:c r="K348" s="29" t="n">
        <x:f>IF(COUNTA(A348:F348)=0,0,1)</x:f>
        <x:v>0</x:v>
      </x:c>
    </x:row>
    <x:row r="349" ht="36" customHeight="1">
      <x:c r="A349" s="34"/>
      <x:c r="B349" s="34"/>
      <x:c r="C349" s="35"/>
      <x:c r="D349" s="36"/>
      <x:c r="E349" s="36"/>
      <x:c r="F349" s="37"/>
      <x:c r="G349" s="38" t="n">
        <x:f>IF(K349=0,0,IF(H349="",1,-1))</x:f>
        <x:v>0</x:v>
      </x:c>
      <x:c r="H349" s="33" t="str">
        <x:f>IF(K349=0,"",IF(A349="","Podaj ID wyjścia",IF(IF(IFERROR(OR(CODE(UPPER(LEFT(A349,1)))&lt;65,CODE(UPPER(LEFT(A349,1)))&gt;90),TRUE),TRUE,OR(NOT(ISTEXT(A349)),LEN(A349)&gt;64,LEN(A349)&lt;&gt;LEN(SUBSTITUTE(A349,"*","")),LEN(A349)&lt;&gt;LEN(SUBSTITUTE(A349,"?","")),LEN(A349)&lt;&gt;LEN(SUBSTITUTE(A349,"~","")),LEN(A349)&lt;&gt;LEN(SUBSTITUTE(A349,"=","")),LEN(A349)&lt;&gt;LEN(SUBSTITUTE(A349,"&lt;","")),LEN(A349)&lt;&gt;LEN(SUBSTITUTE(A349,"&gt;","")))),"ID: tekst zaczynający się od A–Z, do 64 znaków; bez *, ?, ~, =, &lt; i &gt;. Przykład: T-001.",IF(COUNTIFS('Exits'!$A$9:$A$608,A349)&lt;&gt;1,"ID wyjścia się powtarza",IF(B349="","Podaj ID nadrzędnej transakcji",IF(IF(IFERROR(OR(CODE(UPPER(LEFT(B349,1)))&lt;65,CODE(UPPER(LEFT(B349,1)))&gt;90),TRUE),TRUE,OR(NOT(ISTEXT(B349)),LEN(B349)&gt;64,LEN(B349)&lt;&gt;LEN(SUBSTITUTE(B349,"*","")),LEN(B349)&lt;&gt;LEN(SUBSTITUTE(B349,"?","")),LEN(B349)&lt;&gt;LEN(SUBSTITUTE(B349,"~","")),LEN(B349)&lt;&gt;LEN(SUBSTITUTE(B349,"=","")),LEN(B349)&lt;&gt;LEN(SUBSTITUTE(B349,"&lt;","")),LEN(B349)&lt;&gt;LEN(SUBSTITUTE(B349,"&gt;","")))),"ID: tekst zaczynający się od A–Z, do 64 znaków; bez *, ?, ~, =, &lt; i &gt;. Przykład: T-001.",IF(COUNTIFS('Trades'!$A$9:$A$208,B349)&lt;&gt;1,"ID musi pasować do jednego wiersza Trades",IF(NOT(ISNUMBER(C349)),"Podaj prawidłowy czas zamknięcia",IF(OR(C349&lt;1,C349&gt;2958465),"Podaj prawidłowy czas zamknięcia",IF(NOT(ISNUMBER(D349)),"Podaj dodatnią zamkniętą ilość",IF(OR(D349&lt;=0,D349&gt;1000000,ROUND(D349,8)&lt;&gt;D349),"Podaj dodatnią zamkniętą ilość",IF(NOT(ISNUMBER(INDEX('Trades'!$D$9:$D$208,MATCH(B349,'Trades'!$A$9:$A$208,0)))),"Podaj prawidłowy czas otwarcia",IF(C349&lt;INDEX('Trades'!$D$9:$D$208,MATCH(B349,'Trades'!$A$9:$A$208,0)),"Wyjście poprzedza otwarcie",IF(AND(E349&lt;&gt;"",OR(NOT(ISNUMBER(E349)),E349&lt;=0)),"Podaj dodatnią cenę lub pozostaw puste",IF(AND(F349&lt;&gt;"",NOT(ISNUMBER(F349))),"P&amp;L brutto musi być liczbą lub pozostać pusty",IF(AND(ISNUMBER(F349),OR(ABS(F349)&gt;1000000000,ROUND(F349,2)&lt;&gt;F349)),"Kwoty: do 2 miejsc po przecinku; wartość bezwzględna wpisu ≤ 1 000 000 000.",""))))))))))))))))</x:f>
      </x:c>
      <x:c r="I349" s="29" t="str">
        <x:f>IF(ISNUMBER(D349),ROUND(D349,8),"")</x:f>
      </x:c>
      <x:c r="J349" s="29" t="n">
        <x:f>IF(ISNUMBER(F349),1,0)</x:f>
        <x:v>0</x:v>
      </x:c>
      <x:c r="K349" s="29" t="n">
        <x:f>IF(COUNTA(A349:F349)=0,0,1)</x:f>
        <x:v>0</x:v>
      </x:c>
    </x:row>
    <x:row r="350" ht="36" customHeight="1">
      <x:c r="A350" s="34"/>
      <x:c r="B350" s="34"/>
      <x:c r="C350" s="35"/>
      <x:c r="D350" s="36"/>
      <x:c r="E350" s="36"/>
      <x:c r="F350" s="37"/>
      <x:c r="G350" s="38" t="n">
        <x:f>IF(K350=0,0,IF(H350="",1,-1))</x:f>
        <x:v>0</x:v>
      </x:c>
      <x:c r="H350" s="33" t="str">
        <x:f>IF(K350=0,"",IF(A350="","Podaj ID wyjścia",IF(IF(IFERROR(OR(CODE(UPPER(LEFT(A350,1)))&lt;65,CODE(UPPER(LEFT(A350,1)))&gt;90),TRUE),TRUE,OR(NOT(ISTEXT(A350)),LEN(A350)&gt;64,LEN(A350)&lt;&gt;LEN(SUBSTITUTE(A350,"*","")),LEN(A350)&lt;&gt;LEN(SUBSTITUTE(A350,"?","")),LEN(A350)&lt;&gt;LEN(SUBSTITUTE(A350,"~","")),LEN(A350)&lt;&gt;LEN(SUBSTITUTE(A350,"=","")),LEN(A350)&lt;&gt;LEN(SUBSTITUTE(A350,"&lt;","")),LEN(A350)&lt;&gt;LEN(SUBSTITUTE(A350,"&gt;","")))),"ID: tekst zaczynający się od A–Z, do 64 znaków; bez *, ?, ~, =, &lt; i &gt;. Przykład: T-001.",IF(COUNTIFS('Exits'!$A$9:$A$608,A350)&lt;&gt;1,"ID wyjścia się powtarza",IF(B350="","Podaj ID nadrzędnej transakcji",IF(IF(IFERROR(OR(CODE(UPPER(LEFT(B350,1)))&lt;65,CODE(UPPER(LEFT(B350,1)))&gt;90),TRUE),TRUE,OR(NOT(ISTEXT(B350)),LEN(B350)&gt;64,LEN(B350)&lt;&gt;LEN(SUBSTITUTE(B350,"*","")),LEN(B350)&lt;&gt;LEN(SUBSTITUTE(B350,"?","")),LEN(B350)&lt;&gt;LEN(SUBSTITUTE(B350,"~","")),LEN(B350)&lt;&gt;LEN(SUBSTITUTE(B350,"=","")),LEN(B350)&lt;&gt;LEN(SUBSTITUTE(B350,"&lt;","")),LEN(B350)&lt;&gt;LEN(SUBSTITUTE(B350,"&gt;","")))),"ID: tekst zaczynający się od A–Z, do 64 znaków; bez *, ?, ~, =, &lt; i &gt;. Przykład: T-001.",IF(COUNTIFS('Trades'!$A$9:$A$208,B350)&lt;&gt;1,"ID musi pasować do jednego wiersza Trades",IF(NOT(ISNUMBER(C350)),"Podaj prawidłowy czas zamknięcia",IF(OR(C350&lt;1,C350&gt;2958465),"Podaj prawidłowy czas zamknięcia",IF(NOT(ISNUMBER(D350)),"Podaj dodatnią zamkniętą ilość",IF(OR(D350&lt;=0,D350&gt;1000000,ROUND(D350,8)&lt;&gt;D350),"Podaj dodatnią zamkniętą ilość",IF(NOT(ISNUMBER(INDEX('Trades'!$D$9:$D$208,MATCH(B350,'Trades'!$A$9:$A$208,0)))),"Podaj prawidłowy czas otwarcia",IF(C350&lt;INDEX('Trades'!$D$9:$D$208,MATCH(B350,'Trades'!$A$9:$A$208,0)),"Wyjście poprzedza otwarcie",IF(AND(E350&lt;&gt;"",OR(NOT(ISNUMBER(E350)),E350&lt;=0)),"Podaj dodatnią cenę lub pozostaw puste",IF(AND(F350&lt;&gt;"",NOT(ISNUMBER(F350))),"P&amp;L brutto musi być liczbą lub pozostać pusty",IF(AND(ISNUMBER(F350),OR(ABS(F350)&gt;1000000000,ROUND(F350,2)&lt;&gt;F350)),"Kwoty: do 2 miejsc po przecinku; wartość bezwzględna wpisu ≤ 1 000 000 000.",""))))))))))))))))</x:f>
      </x:c>
      <x:c r="I350" s="29" t="str">
        <x:f>IF(ISNUMBER(D350),ROUND(D350,8),"")</x:f>
      </x:c>
      <x:c r="J350" s="29" t="n">
        <x:f>IF(ISNUMBER(F350),1,0)</x:f>
        <x:v>0</x:v>
      </x:c>
      <x:c r="K350" s="29" t="n">
        <x:f>IF(COUNTA(A350:F350)=0,0,1)</x:f>
        <x:v>0</x:v>
      </x:c>
    </x:row>
    <x:row r="351" ht="36" customHeight="1">
      <x:c r="A351" s="34"/>
      <x:c r="B351" s="34"/>
      <x:c r="C351" s="35"/>
      <x:c r="D351" s="36"/>
      <x:c r="E351" s="36"/>
      <x:c r="F351" s="37"/>
      <x:c r="G351" s="38" t="n">
        <x:f>IF(K351=0,0,IF(H351="",1,-1))</x:f>
        <x:v>0</x:v>
      </x:c>
      <x:c r="H351" s="33" t="str">
        <x:f>IF(K351=0,"",IF(A351="","Podaj ID wyjścia",IF(IF(IFERROR(OR(CODE(UPPER(LEFT(A351,1)))&lt;65,CODE(UPPER(LEFT(A351,1)))&gt;90),TRUE),TRUE,OR(NOT(ISTEXT(A351)),LEN(A351)&gt;64,LEN(A351)&lt;&gt;LEN(SUBSTITUTE(A351,"*","")),LEN(A351)&lt;&gt;LEN(SUBSTITUTE(A351,"?","")),LEN(A351)&lt;&gt;LEN(SUBSTITUTE(A351,"~","")),LEN(A351)&lt;&gt;LEN(SUBSTITUTE(A351,"=","")),LEN(A351)&lt;&gt;LEN(SUBSTITUTE(A351,"&lt;","")),LEN(A351)&lt;&gt;LEN(SUBSTITUTE(A351,"&gt;","")))),"ID: tekst zaczynający się od A–Z, do 64 znaków; bez *, ?, ~, =, &lt; i &gt;. Przykład: T-001.",IF(COUNTIFS('Exits'!$A$9:$A$608,A351)&lt;&gt;1,"ID wyjścia się powtarza",IF(B351="","Podaj ID nadrzędnej transakcji",IF(IF(IFERROR(OR(CODE(UPPER(LEFT(B351,1)))&lt;65,CODE(UPPER(LEFT(B351,1)))&gt;90),TRUE),TRUE,OR(NOT(ISTEXT(B351)),LEN(B351)&gt;64,LEN(B351)&lt;&gt;LEN(SUBSTITUTE(B351,"*","")),LEN(B351)&lt;&gt;LEN(SUBSTITUTE(B351,"?","")),LEN(B351)&lt;&gt;LEN(SUBSTITUTE(B351,"~","")),LEN(B351)&lt;&gt;LEN(SUBSTITUTE(B351,"=","")),LEN(B351)&lt;&gt;LEN(SUBSTITUTE(B351,"&lt;","")),LEN(B351)&lt;&gt;LEN(SUBSTITUTE(B351,"&gt;","")))),"ID: tekst zaczynający się od A–Z, do 64 znaków; bez *, ?, ~, =, &lt; i &gt;. Przykład: T-001.",IF(COUNTIFS('Trades'!$A$9:$A$208,B351)&lt;&gt;1,"ID musi pasować do jednego wiersza Trades",IF(NOT(ISNUMBER(C351)),"Podaj prawidłowy czas zamknięcia",IF(OR(C351&lt;1,C351&gt;2958465),"Podaj prawidłowy czas zamknięcia",IF(NOT(ISNUMBER(D351)),"Podaj dodatnią zamkniętą ilość",IF(OR(D351&lt;=0,D351&gt;1000000,ROUND(D351,8)&lt;&gt;D351),"Podaj dodatnią zamkniętą ilość",IF(NOT(ISNUMBER(INDEX('Trades'!$D$9:$D$208,MATCH(B351,'Trades'!$A$9:$A$208,0)))),"Podaj prawidłowy czas otwarcia",IF(C351&lt;INDEX('Trades'!$D$9:$D$208,MATCH(B351,'Trades'!$A$9:$A$208,0)),"Wyjście poprzedza otwarcie",IF(AND(E351&lt;&gt;"",OR(NOT(ISNUMBER(E351)),E351&lt;=0)),"Podaj dodatnią cenę lub pozostaw puste",IF(AND(F351&lt;&gt;"",NOT(ISNUMBER(F351))),"P&amp;L brutto musi być liczbą lub pozostać pusty",IF(AND(ISNUMBER(F351),OR(ABS(F351)&gt;1000000000,ROUND(F351,2)&lt;&gt;F351)),"Kwoty: do 2 miejsc po przecinku; wartość bezwzględna wpisu ≤ 1 000 000 000.",""))))))))))))))))</x:f>
      </x:c>
      <x:c r="I351" s="29" t="str">
        <x:f>IF(ISNUMBER(D351),ROUND(D351,8),"")</x:f>
      </x:c>
      <x:c r="J351" s="29" t="n">
        <x:f>IF(ISNUMBER(F351),1,0)</x:f>
        <x:v>0</x:v>
      </x:c>
      <x:c r="K351" s="29" t="n">
        <x:f>IF(COUNTA(A351:F351)=0,0,1)</x:f>
        <x:v>0</x:v>
      </x:c>
    </x:row>
    <x:row r="352" ht="36" customHeight="1">
      <x:c r="A352" s="34"/>
      <x:c r="B352" s="34"/>
      <x:c r="C352" s="35"/>
      <x:c r="D352" s="36"/>
      <x:c r="E352" s="36"/>
      <x:c r="F352" s="37"/>
      <x:c r="G352" s="38" t="n">
        <x:f>IF(K352=0,0,IF(H352="",1,-1))</x:f>
        <x:v>0</x:v>
      </x:c>
      <x:c r="H352" s="33" t="str">
        <x:f>IF(K352=0,"",IF(A352="","Podaj ID wyjścia",IF(IF(IFERROR(OR(CODE(UPPER(LEFT(A352,1)))&lt;65,CODE(UPPER(LEFT(A352,1)))&gt;90),TRUE),TRUE,OR(NOT(ISTEXT(A352)),LEN(A352)&gt;64,LEN(A352)&lt;&gt;LEN(SUBSTITUTE(A352,"*","")),LEN(A352)&lt;&gt;LEN(SUBSTITUTE(A352,"?","")),LEN(A352)&lt;&gt;LEN(SUBSTITUTE(A352,"~","")),LEN(A352)&lt;&gt;LEN(SUBSTITUTE(A352,"=","")),LEN(A352)&lt;&gt;LEN(SUBSTITUTE(A352,"&lt;","")),LEN(A352)&lt;&gt;LEN(SUBSTITUTE(A352,"&gt;","")))),"ID: tekst zaczynający się od A–Z, do 64 znaków; bez *, ?, ~, =, &lt; i &gt;. Przykład: T-001.",IF(COUNTIFS('Exits'!$A$9:$A$608,A352)&lt;&gt;1,"ID wyjścia się powtarza",IF(B352="","Podaj ID nadrzędnej transakcji",IF(IF(IFERROR(OR(CODE(UPPER(LEFT(B352,1)))&lt;65,CODE(UPPER(LEFT(B352,1)))&gt;90),TRUE),TRUE,OR(NOT(ISTEXT(B352)),LEN(B352)&gt;64,LEN(B352)&lt;&gt;LEN(SUBSTITUTE(B352,"*","")),LEN(B352)&lt;&gt;LEN(SUBSTITUTE(B352,"?","")),LEN(B352)&lt;&gt;LEN(SUBSTITUTE(B352,"~","")),LEN(B352)&lt;&gt;LEN(SUBSTITUTE(B352,"=","")),LEN(B352)&lt;&gt;LEN(SUBSTITUTE(B352,"&lt;","")),LEN(B352)&lt;&gt;LEN(SUBSTITUTE(B352,"&gt;","")))),"ID: tekst zaczynający się od A–Z, do 64 znaków; bez *, ?, ~, =, &lt; i &gt;. Przykład: T-001.",IF(COUNTIFS('Trades'!$A$9:$A$208,B352)&lt;&gt;1,"ID musi pasować do jednego wiersza Trades",IF(NOT(ISNUMBER(C352)),"Podaj prawidłowy czas zamknięcia",IF(OR(C352&lt;1,C352&gt;2958465),"Podaj prawidłowy czas zamknięcia",IF(NOT(ISNUMBER(D352)),"Podaj dodatnią zamkniętą ilość",IF(OR(D352&lt;=0,D352&gt;1000000,ROUND(D352,8)&lt;&gt;D352),"Podaj dodatnią zamkniętą ilość",IF(NOT(ISNUMBER(INDEX('Trades'!$D$9:$D$208,MATCH(B352,'Trades'!$A$9:$A$208,0)))),"Podaj prawidłowy czas otwarcia",IF(C352&lt;INDEX('Trades'!$D$9:$D$208,MATCH(B352,'Trades'!$A$9:$A$208,0)),"Wyjście poprzedza otwarcie",IF(AND(E352&lt;&gt;"",OR(NOT(ISNUMBER(E352)),E352&lt;=0)),"Podaj dodatnią cenę lub pozostaw puste",IF(AND(F352&lt;&gt;"",NOT(ISNUMBER(F352))),"P&amp;L brutto musi być liczbą lub pozostać pusty",IF(AND(ISNUMBER(F352),OR(ABS(F352)&gt;1000000000,ROUND(F352,2)&lt;&gt;F352)),"Kwoty: do 2 miejsc po przecinku; wartość bezwzględna wpisu ≤ 1 000 000 000.",""))))))))))))))))</x:f>
      </x:c>
      <x:c r="I352" s="29" t="str">
        <x:f>IF(ISNUMBER(D352),ROUND(D352,8),"")</x:f>
      </x:c>
      <x:c r="J352" s="29" t="n">
        <x:f>IF(ISNUMBER(F352),1,0)</x:f>
        <x:v>0</x:v>
      </x:c>
      <x:c r="K352" s="29" t="n">
        <x:f>IF(COUNTA(A352:F352)=0,0,1)</x:f>
        <x:v>0</x:v>
      </x:c>
    </x:row>
    <x:row r="353" ht="36" customHeight="1">
      <x:c r="A353" s="34"/>
      <x:c r="B353" s="34"/>
      <x:c r="C353" s="35"/>
      <x:c r="D353" s="36"/>
      <x:c r="E353" s="36"/>
      <x:c r="F353" s="37"/>
      <x:c r="G353" s="38" t="n">
        <x:f>IF(K353=0,0,IF(H353="",1,-1))</x:f>
        <x:v>0</x:v>
      </x:c>
      <x:c r="H353" s="33" t="str">
        <x:f>IF(K353=0,"",IF(A353="","Podaj ID wyjścia",IF(IF(IFERROR(OR(CODE(UPPER(LEFT(A353,1)))&lt;65,CODE(UPPER(LEFT(A353,1)))&gt;90),TRUE),TRUE,OR(NOT(ISTEXT(A353)),LEN(A353)&gt;64,LEN(A353)&lt;&gt;LEN(SUBSTITUTE(A353,"*","")),LEN(A353)&lt;&gt;LEN(SUBSTITUTE(A353,"?","")),LEN(A353)&lt;&gt;LEN(SUBSTITUTE(A353,"~","")),LEN(A353)&lt;&gt;LEN(SUBSTITUTE(A353,"=","")),LEN(A353)&lt;&gt;LEN(SUBSTITUTE(A353,"&lt;","")),LEN(A353)&lt;&gt;LEN(SUBSTITUTE(A353,"&gt;","")))),"ID: tekst zaczynający się od A–Z, do 64 znaków; bez *, ?, ~, =, &lt; i &gt;. Przykład: T-001.",IF(COUNTIFS('Exits'!$A$9:$A$608,A353)&lt;&gt;1,"ID wyjścia się powtarza",IF(B353="","Podaj ID nadrzędnej transakcji",IF(IF(IFERROR(OR(CODE(UPPER(LEFT(B353,1)))&lt;65,CODE(UPPER(LEFT(B353,1)))&gt;90),TRUE),TRUE,OR(NOT(ISTEXT(B353)),LEN(B353)&gt;64,LEN(B353)&lt;&gt;LEN(SUBSTITUTE(B353,"*","")),LEN(B353)&lt;&gt;LEN(SUBSTITUTE(B353,"?","")),LEN(B353)&lt;&gt;LEN(SUBSTITUTE(B353,"~","")),LEN(B353)&lt;&gt;LEN(SUBSTITUTE(B353,"=","")),LEN(B353)&lt;&gt;LEN(SUBSTITUTE(B353,"&lt;","")),LEN(B353)&lt;&gt;LEN(SUBSTITUTE(B353,"&gt;","")))),"ID: tekst zaczynający się od A–Z, do 64 znaków; bez *, ?, ~, =, &lt; i &gt;. Przykład: T-001.",IF(COUNTIFS('Trades'!$A$9:$A$208,B353)&lt;&gt;1,"ID musi pasować do jednego wiersza Trades",IF(NOT(ISNUMBER(C353)),"Podaj prawidłowy czas zamknięcia",IF(OR(C353&lt;1,C353&gt;2958465),"Podaj prawidłowy czas zamknięcia",IF(NOT(ISNUMBER(D353)),"Podaj dodatnią zamkniętą ilość",IF(OR(D353&lt;=0,D353&gt;1000000,ROUND(D353,8)&lt;&gt;D353),"Podaj dodatnią zamkniętą ilość",IF(NOT(ISNUMBER(INDEX('Trades'!$D$9:$D$208,MATCH(B353,'Trades'!$A$9:$A$208,0)))),"Podaj prawidłowy czas otwarcia",IF(C353&lt;INDEX('Trades'!$D$9:$D$208,MATCH(B353,'Trades'!$A$9:$A$208,0)),"Wyjście poprzedza otwarcie",IF(AND(E353&lt;&gt;"",OR(NOT(ISNUMBER(E353)),E353&lt;=0)),"Podaj dodatnią cenę lub pozostaw puste",IF(AND(F353&lt;&gt;"",NOT(ISNUMBER(F353))),"P&amp;L brutto musi być liczbą lub pozostać pusty",IF(AND(ISNUMBER(F353),OR(ABS(F353)&gt;1000000000,ROUND(F353,2)&lt;&gt;F353)),"Kwoty: do 2 miejsc po przecinku; wartość bezwzględna wpisu ≤ 1 000 000 000.",""))))))))))))))))</x:f>
      </x:c>
      <x:c r="I353" s="29" t="str">
        <x:f>IF(ISNUMBER(D353),ROUND(D353,8),"")</x:f>
      </x:c>
      <x:c r="J353" s="29" t="n">
        <x:f>IF(ISNUMBER(F353),1,0)</x:f>
        <x:v>0</x:v>
      </x:c>
      <x:c r="K353" s="29" t="n">
        <x:f>IF(COUNTA(A353:F353)=0,0,1)</x:f>
        <x:v>0</x:v>
      </x:c>
    </x:row>
    <x:row r="354" ht="36" customHeight="1">
      <x:c r="A354" s="34"/>
      <x:c r="B354" s="34"/>
      <x:c r="C354" s="35"/>
      <x:c r="D354" s="36"/>
      <x:c r="E354" s="36"/>
      <x:c r="F354" s="37"/>
      <x:c r="G354" s="38" t="n">
        <x:f>IF(K354=0,0,IF(H354="",1,-1))</x:f>
        <x:v>0</x:v>
      </x:c>
      <x:c r="H354" s="33" t="str">
        <x:f>IF(K354=0,"",IF(A354="","Podaj ID wyjścia",IF(IF(IFERROR(OR(CODE(UPPER(LEFT(A354,1)))&lt;65,CODE(UPPER(LEFT(A354,1)))&gt;90),TRUE),TRUE,OR(NOT(ISTEXT(A354)),LEN(A354)&gt;64,LEN(A354)&lt;&gt;LEN(SUBSTITUTE(A354,"*","")),LEN(A354)&lt;&gt;LEN(SUBSTITUTE(A354,"?","")),LEN(A354)&lt;&gt;LEN(SUBSTITUTE(A354,"~","")),LEN(A354)&lt;&gt;LEN(SUBSTITUTE(A354,"=","")),LEN(A354)&lt;&gt;LEN(SUBSTITUTE(A354,"&lt;","")),LEN(A354)&lt;&gt;LEN(SUBSTITUTE(A354,"&gt;","")))),"ID: tekst zaczynający się od A–Z, do 64 znaków; bez *, ?, ~, =, &lt; i &gt;. Przykład: T-001.",IF(COUNTIFS('Exits'!$A$9:$A$608,A354)&lt;&gt;1,"ID wyjścia się powtarza",IF(B354="","Podaj ID nadrzędnej transakcji",IF(IF(IFERROR(OR(CODE(UPPER(LEFT(B354,1)))&lt;65,CODE(UPPER(LEFT(B354,1)))&gt;90),TRUE),TRUE,OR(NOT(ISTEXT(B354)),LEN(B354)&gt;64,LEN(B354)&lt;&gt;LEN(SUBSTITUTE(B354,"*","")),LEN(B354)&lt;&gt;LEN(SUBSTITUTE(B354,"?","")),LEN(B354)&lt;&gt;LEN(SUBSTITUTE(B354,"~","")),LEN(B354)&lt;&gt;LEN(SUBSTITUTE(B354,"=","")),LEN(B354)&lt;&gt;LEN(SUBSTITUTE(B354,"&lt;","")),LEN(B354)&lt;&gt;LEN(SUBSTITUTE(B354,"&gt;","")))),"ID: tekst zaczynający się od A–Z, do 64 znaków; bez *, ?, ~, =, &lt; i &gt;. Przykład: T-001.",IF(COUNTIFS('Trades'!$A$9:$A$208,B354)&lt;&gt;1,"ID musi pasować do jednego wiersza Trades",IF(NOT(ISNUMBER(C354)),"Podaj prawidłowy czas zamknięcia",IF(OR(C354&lt;1,C354&gt;2958465),"Podaj prawidłowy czas zamknięcia",IF(NOT(ISNUMBER(D354)),"Podaj dodatnią zamkniętą ilość",IF(OR(D354&lt;=0,D354&gt;1000000,ROUND(D354,8)&lt;&gt;D354),"Podaj dodatnią zamkniętą ilość",IF(NOT(ISNUMBER(INDEX('Trades'!$D$9:$D$208,MATCH(B354,'Trades'!$A$9:$A$208,0)))),"Podaj prawidłowy czas otwarcia",IF(C354&lt;INDEX('Trades'!$D$9:$D$208,MATCH(B354,'Trades'!$A$9:$A$208,0)),"Wyjście poprzedza otwarcie",IF(AND(E354&lt;&gt;"",OR(NOT(ISNUMBER(E354)),E354&lt;=0)),"Podaj dodatnią cenę lub pozostaw puste",IF(AND(F354&lt;&gt;"",NOT(ISNUMBER(F354))),"P&amp;L brutto musi być liczbą lub pozostać pusty",IF(AND(ISNUMBER(F354),OR(ABS(F354)&gt;1000000000,ROUND(F354,2)&lt;&gt;F354)),"Kwoty: do 2 miejsc po przecinku; wartość bezwzględna wpisu ≤ 1 000 000 000.",""))))))))))))))))</x:f>
      </x:c>
      <x:c r="I354" s="29" t="str">
        <x:f>IF(ISNUMBER(D354),ROUND(D354,8),"")</x:f>
      </x:c>
      <x:c r="J354" s="29" t="n">
        <x:f>IF(ISNUMBER(F354),1,0)</x:f>
        <x:v>0</x:v>
      </x:c>
      <x:c r="K354" s="29" t="n">
        <x:f>IF(COUNTA(A354:F354)=0,0,1)</x:f>
        <x:v>0</x:v>
      </x:c>
    </x:row>
    <x:row r="355" ht="36" customHeight="1">
      <x:c r="A355" s="34"/>
      <x:c r="B355" s="34"/>
      <x:c r="C355" s="35"/>
      <x:c r="D355" s="36"/>
      <x:c r="E355" s="36"/>
      <x:c r="F355" s="37"/>
      <x:c r="G355" s="38" t="n">
        <x:f>IF(K355=0,0,IF(H355="",1,-1))</x:f>
        <x:v>0</x:v>
      </x:c>
      <x:c r="H355" s="33" t="str">
        <x:f>IF(K355=0,"",IF(A355="","Podaj ID wyjścia",IF(IF(IFERROR(OR(CODE(UPPER(LEFT(A355,1)))&lt;65,CODE(UPPER(LEFT(A355,1)))&gt;90),TRUE),TRUE,OR(NOT(ISTEXT(A355)),LEN(A355)&gt;64,LEN(A355)&lt;&gt;LEN(SUBSTITUTE(A355,"*","")),LEN(A355)&lt;&gt;LEN(SUBSTITUTE(A355,"?","")),LEN(A355)&lt;&gt;LEN(SUBSTITUTE(A355,"~","")),LEN(A355)&lt;&gt;LEN(SUBSTITUTE(A355,"=","")),LEN(A355)&lt;&gt;LEN(SUBSTITUTE(A355,"&lt;","")),LEN(A355)&lt;&gt;LEN(SUBSTITUTE(A355,"&gt;","")))),"ID: tekst zaczynający się od A–Z, do 64 znaków; bez *, ?, ~, =, &lt; i &gt;. Przykład: T-001.",IF(COUNTIFS('Exits'!$A$9:$A$608,A355)&lt;&gt;1,"ID wyjścia się powtarza",IF(B355="","Podaj ID nadrzędnej transakcji",IF(IF(IFERROR(OR(CODE(UPPER(LEFT(B355,1)))&lt;65,CODE(UPPER(LEFT(B355,1)))&gt;90),TRUE),TRUE,OR(NOT(ISTEXT(B355)),LEN(B355)&gt;64,LEN(B355)&lt;&gt;LEN(SUBSTITUTE(B355,"*","")),LEN(B355)&lt;&gt;LEN(SUBSTITUTE(B355,"?","")),LEN(B355)&lt;&gt;LEN(SUBSTITUTE(B355,"~","")),LEN(B355)&lt;&gt;LEN(SUBSTITUTE(B355,"=","")),LEN(B355)&lt;&gt;LEN(SUBSTITUTE(B355,"&lt;","")),LEN(B355)&lt;&gt;LEN(SUBSTITUTE(B355,"&gt;","")))),"ID: tekst zaczynający się od A–Z, do 64 znaków; bez *, ?, ~, =, &lt; i &gt;. Przykład: T-001.",IF(COUNTIFS('Trades'!$A$9:$A$208,B355)&lt;&gt;1,"ID musi pasować do jednego wiersza Trades",IF(NOT(ISNUMBER(C355)),"Podaj prawidłowy czas zamknięcia",IF(OR(C355&lt;1,C355&gt;2958465),"Podaj prawidłowy czas zamknięcia",IF(NOT(ISNUMBER(D355)),"Podaj dodatnią zamkniętą ilość",IF(OR(D355&lt;=0,D355&gt;1000000,ROUND(D355,8)&lt;&gt;D355),"Podaj dodatnią zamkniętą ilość",IF(NOT(ISNUMBER(INDEX('Trades'!$D$9:$D$208,MATCH(B355,'Trades'!$A$9:$A$208,0)))),"Podaj prawidłowy czas otwarcia",IF(C355&lt;INDEX('Trades'!$D$9:$D$208,MATCH(B355,'Trades'!$A$9:$A$208,0)),"Wyjście poprzedza otwarcie",IF(AND(E355&lt;&gt;"",OR(NOT(ISNUMBER(E355)),E355&lt;=0)),"Podaj dodatnią cenę lub pozostaw puste",IF(AND(F355&lt;&gt;"",NOT(ISNUMBER(F355))),"P&amp;L brutto musi być liczbą lub pozostać pusty",IF(AND(ISNUMBER(F355),OR(ABS(F355)&gt;1000000000,ROUND(F355,2)&lt;&gt;F355)),"Kwoty: do 2 miejsc po przecinku; wartość bezwzględna wpisu ≤ 1 000 000 000.",""))))))))))))))))</x:f>
      </x:c>
      <x:c r="I355" s="29" t="str">
        <x:f>IF(ISNUMBER(D355),ROUND(D355,8),"")</x:f>
      </x:c>
      <x:c r="J355" s="29" t="n">
        <x:f>IF(ISNUMBER(F355),1,0)</x:f>
        <x:v>0</x:v>
      </x:c>
      <x:c r="K355" s="29" t="n">
        <x:f>IF(COUNTA(A355:F355)=0,0,1)</x:f>
        <x:v>0</x:v>
      </x:c>
    </x:row>
    <x:row r="356" ht="36" customHeight="1">
      <x:c r="A356" s="34"/>
      <x:c r="B356" s="34"/>
      <x:c r="C356" s="35"/>
      <x:c r="D356" s="36"/>
      <x:c r="E356" s="36"/>
      <x:c r="F356" s="37"/>
      <x:c r="G356" s="38" t="n">
        <x:f>IF(K356=0,0,IF(H356="",1,-1))</x:f>
        <x:v>0</x:v>
      </x:c>
      <x:c r="H356" s="33" t="str">
        <x:f>IF(K356=0,"",IF(A356="","Podaj ID wyjścia",IF(IF(IFERROR(OR(CODE(UPPER(LEFT(A356,1)))&lt;65,CODE(UPPER(LEFT(A356,1)))&gt;90),TRUE),TRUE,OR(NOT(ISTEXT(A356)),LEN(A356)&gt;64,LEN(A356)&lt;&gt;LEN(SUBSTITUTE(A356,"*","")),LEN(A356)&lt;&gt;LEN(SUBSTITUTE(A356,"?","")),LEN(A356)&lt;&gt;LEN(SUBSTITUTE(A356,"~","")),LEN(A356)&lt;&gt;LEN(SUBSTITUTE(A356,"=","")),LEN(A356)&lt;&gt;LEN(SUBSTITUTE(A356,"&lt;","")),LEN(A356)&lt;&gt;LEN(SUBSTITUTE(A356,"&gt;","")))),"ID: tekst zaczynający się od A–Z, do 64 znaków; bez *, ?, ~, =, &lt; i &gt;. Przykład: T-001.",IF(COUNTIFS('Exits'!$A$9:$A$608,A356)&lt;&gt;1,"ID wyjścia się powtarza",IF(B356="","Podaj ID nadrzędnej transakcji",IF(IF(IFERROR(OR(CODE(UPPER(LEFT(B356,1)))&lt;65,CODE(UPPER(LEFT(B356,1)))&gt;90),TRUE),TRUE,OR(NOT(ISTEXT(B356)),LEN(B356)&gt;64,LEN(B356)&lt;&gt;LEN(SUBSTITUTE(B356,"*","")),LEN(B356)&lt;&gt;LEN(SUBSTITUTE(B356,"?","")),LEN(B356)&lt;&gt;LEN(SUBSTITUTE(B356,"~","")),LEN(B356)&lt;&gt;LEN(SUBSTITUTE(B356,"=","")),LEN(B356)&lt;&gt;LEN(SUBSTITUTE(B356,"&lt;","")),LEN(B356)&lt;&gt;LEN(SUBSTITUTE(B356,"&gt;","")))),"ID: tekst zaczynający się od A–Z, do 64 znaków; bez *, ?, ~, =, &lt; i &gt;. Przykład: T-001.",IF(COUNTIFS('Trades'!$A$9:$A$208,B356)&lt;&gt;1,"ID musi pasować do jednego wiersza Trades",IF(NOT(ISNUMBER(C356)),"Podaj prawidłowy czas zamknięcia",IF(OR(C356&lt;1,C356&gt;2958465),"Podaj prawidłowy czas zamknięcia",IF(NOT(ISNUMBER(D356)),"Podaj dodatnią zamkniętą ilość",IF(OR(D356&lt;=0,D356&gt;1000000,ROUND(D356,8)&lt;&gt;D356),"Podaj dodatnią zamkniętą ilość",IF(NOT(ISNUMBER(INDEX('Trades'!$D$9:$D$208,MATCH(B356,'Trades'!$A$9:$A$208,0)))),"Podaj prawidłowy czas otwarcia",IF(C356&lt;INDEX('Trades'!$D$9:$D$208,MATCH(B356,'Trades'!$A$9:$A$208,0)),"Wyjście poprzedza otwarcie",IF(AND(E356&lt;&gt;"",OR(NOT(ISNUMBER(E356)),E356&lt;=0)),"Podaj dodatnią cenę lub pozostaw puste",IF(AND(F356&lt;&gt;"",NOT(ISNUMBER(F356))),"P&amp;L brutto musi być liczbą lub pozostać pusty",IF(AND(ISNUMBER(F356),OR(ABS(F356)&gt;1000000000,ROUND(F356,2)&lt;&gt;F356)),"Kwoty: do 2 miejsc po przecinku; wartość bezwzględna wpisu ≤ 1 000 000 000.",""))))))))))))))))</x:f>
      </x:c>
      <x:c r="I356" s="29" t="str">
        <x:f>IF(ISNUMBER(D356),ROUND(D356,8),"")</x:f>
      </x:c>
      <x:c r="J356" s="29" t="n">
        <x:f>IF(ISNUMBER(F356),1,0)</x:f>
        <x:v>0</x:v>
      </x:c>
      <x:c r="K356" s="29" t="n">
        <x:f>IF(COUNTA(A356:F356)=0,0,1)</x:f>
        <x:v>0</x:v>
      </x:c>
    </x:row>
    <x:row r="357" ht="36" customHeight="1">
      <x:c r="A357" s="34"/>
      <x:c r="B357" s="34"/>
      <x:c r="C357" s="35"/>
      <x:c r="D357" s="36"/>
      <x:c r="E357" s="36"/>
      <x:c r="F357" s="37"/>
      <x:c r="G357" s="38" t="n">
        <x:f>IF(K357=0,0,IF(H357="",1,-1))</x:f>
        <x:v>0</x:v>
      </x:c>
      <x:c r="H357" s="33" t="str">
        <x:f>IF(K357=0,"",IF(A357="","Podaj ID wyjścia",IF(IF(IFERROR(OR(CODE(UPPER(LEFT(A357,1)))&lt;65,CODE(UPPER(LEFT(A357,1)))&gt;90),TRUE),TRUE,OR(NOT(ISTEXT(A357)),LEN(A357)&gt;64,LEN(A357)&lt;&gt;LEN(SUBSTITUTE(A357,"*","")),LEN(A357)&lt;&gt;LEN(SUBSTITUTE(A357,"?","")),LEN(A357)&lt;&gt;LEN(SUBSTITUTE(A357,"~","")),LEN(A357)&lt;&gt;LEN(SUBSTITUTE(A357,"=","")),LEN(A357)&lt;&gt;LEN(SUBSTITUTE(A357,"&lt;","")),LEN(A357)&lt;&gt;LEN(SUBSTITUTE(A357,"&gt;","")))),"ID: tekst zaczynający się od A–Z, do 64 znaków; bez *, ?, ~, =, &lt; i &gt;. Przykład: T-001.",IF(COUNTIFS('Exits'!$A$9:$A$608,A357)&lt;&gt;1,"ID wyjścia się powtarza",IF(B357="","Podaj ID nadrzędnej transakcji",IF(IF(IFERROR(OR(CODE(UPPER(LEFT(B357,1)))&lt;65,CODE(UPPER(LEFT(B357,1)))&gt;90),TRUE),TRUE,OR(NOT(ISTEXT(B357)),LEN(B357)&gt;64,LEN(B357)&lt;&gt;LEN(SUBSTITUTE(B357,"*","")),LEN(B357)&lt;&gt;LEN(SUBSTITUTE(B357,"?","")),LEN(B357)&lt;&gt;LEN(SUBSTITUTE(B357,"~","")),LEN(B357)&lt;&gt;LEN(SUBSTITUTE(B357,"=","")),LEN(B357)&lt;&gt;LEN(SUBSTITUTE(B357,"&lt;","")),LEN(B357)&lt;&gt;LEN(SUBSTITUTE(B357,"&gt;","")))),"ID: tekst zaczynający się od A–Z, do 64 znaków; bez *, ?, ~, =, &lt; i &gt;. Przykład: T-001.",IF(COUNTIFS('Trades'!$A$9:$A$208,B357)&lt;&gt;1,"ID musi pasować do jednego wiersza Trades",IF(NOT(ISNUMBER(C357)),"Podaj prawidłowy czas zamknięcia",IF(OR(C357&lt;1,C357&gt;2958465),"Podaj prawidłowy czas zamknięcia",IF(NOT(ISNUMBER(D357)),"Podaj dodatnią zamkniętą ilość",IF(OR(D357&lt;=0,D357&gt;1000000,ROUND(D357,8)&lt;&gt;D357),"Podaj dodatnią zamkniętą ilość",IF(NOT(ISNUMBER(INDEX('Trades'!$D$9:$D$208,MATCH(B357,'Trades'!$A$9:$A$208,0)))),"Podaj prawidłowy czas otwarcia",IF(C357&lt;INDEX('Trades'!$D$9:$D$208,MATCH(B357,'Trades'!$A$9:$A$208,0)),"Wyjście poprzedza otwarcie",IF(AND(E357&lt;&gt;"",OR(NOT(ISNUMBER(E357)),E357&lt;=0)),"Podaj dodatnią cenę lub pozostaw puste",IF(AND(F357&lt;&gt;"",NOT(ISNUMBER(F357))),"P&amp;L brutto musi być liczbą lub pozostać pusty",IF(AND(ISNUMBER(F357),OR(ABS(F357)&gt;1000000000,ROUND(F357,2)&lt;&gt;F357)),"Kwoty: do 2 miejsc po przecinku; wartość bezwzględna wpisu ≤ 1 000 000 000.",""))))))))))))))))</x:f>
      </x:c>
      <x:c r="I357" s="29" t="str">
        <x:f>IF(ISNUMBER(D357),ROUND(D357,8),"")</x:f>
      </x:c>
      <x:c r="J357" s="29" t="n">
        <x:f>IF(ISNUMBER(F357),1,0)</x:f>
        <x:v>0</x:v>
      </x:c>
      <x:c r="K357" s="29" t="n">
        <x:f>IF(COUNTA(A357:F357)=0,0,1)</x:f>
        <x:v>0</x:v>
      </x:c>
    </x:row>
    <x:row r="358" ht="36" customHeight="1">
      <x:c r="A358" s="34"/>
      <x:c r="B358" s="34"/>
      <x:c r="C358" s="35"/>
      <x:c r="D358" s="36"/>
      <x:c r="E358" s="36"/>
      <x:c r="F358" s="37"/>
      <x:c r="G358" s="38" t="n">
        <x:f>IF(K358=0,0,IF(H358="",1,-1))</x:f>
        <x:v>0</x:v>
      </x:c>
      <x:c r="H358" s="33" t="str">
        <x:f>IF(K358=0,"",IF(A358="","Podaj ID wyjścia",IF(IF(IFERROR(OR(CODE(UPPER(LEFT(A358,1)))&lt;65,CODE(UPPER(LEFT(A358,1)))&gt;90),TRUE),TRUE,OR(NOT(ISTEXT(A358)),LEN(A358)&gt;64,LEN(A358)&lt;&gt;LEN(SUBSTITUTE(A358,"*","")),LEN(A358)&lt;&gt;LEN(SUBSTITUTE(A358,"?","")),LEN(A358)&lt;&gt;LEN(SUBSTITUTE(A358,"~","")),LEN(A358)&lt;&gt;LEN(SUBSTITUTE(A358,"=","")),LEN(A358)&lt;&gt;LEN(SUBSTITUTE(A358,"&lt;","")),LEN(A358)&lt;&gt;LEN(SUBSTITUTE(A358,"&gt;","")))),"ID: tekst zaczynający się od A–Z, do 64 znaków; bez *, ?, ~, =, &lt; i &gt;. Przykład: T-001.",IF(COUNTIFS('Exits'!$A$9:$A$608,A358)&lt;&gt;1,"ID wyjścia się powtarza",IF(B358="","Podaj ID nadrzędnej transakcji",IF(IF(IFERROR(OR(CODE(UPPER(LEFT(B358,1)))&lt;65,CODE(UPPER(LEFT(B358,1)))&gt;90),TRUE),TRUE,OR(NOT(ISTEXT(B358)),LEN(B358)&gt;64,LEN(B358)&lt;&gt;LEN(SUBSTITUTE(B358,"*","")),LEN(B358)&lt;&gt;LEN(SUBSTITUTE(B358,"?","")),LEN(B358)&lt;&gt;LEN(SUBSTITUTE(B358,"~","")),LEN(B358)&lt;&gt;LEN(SUBSTITUTE(B358,"=","")),LEN(B358)&lt;&gt;LEN(SUBSTITUTE(B358,"&lt;","")),LEN(B358)&lt;&gt;LEN(SUBSTITUTE(B358,"&gt;","")))),"ID: tekst zaczynający się od A–Z, do 64 znaków; bez *, ?, ~, =, &lt; i &gt;. Przykład: T-001.",IF(COUNTIFS('Trades'!$A$9:$A$208,B358)&lt;&gt;1,"ID musi pasować do jednego wiersza Trades",IF(NOT(ISNUMBER(C358)),"Podaj prawidłowy czas zamknięcia",IF(OR(C358&lt;1,C358&gt;2958465),"Podaj prawidłowy czas zamknięcia",IF(NOT(ISNUMBER(D358)),"Podaj dodatnią zamkniętą ilość",IF(OR(D358&lt;=0,D358&gt;1000000,ROUND(D358,8)&lt;&gt;D358),"Podaj dodatnią zamkniętą ilość",IF(NOT(ISNUMBER(INDEX('Trades'!$D$9:$D$208,MATCH(B358,'Trades'!$A$9:$A$208,0)))),"Podaj prawidłowy czas otwarcia",IF(C358&lt;INDEX('Trades'!$D$9:$D$208,MATCH(B358,'Trades'!$A$9:$A$208,0)),"Wyjście poprzedza otwarcie",IF(AND(E358&lt;&gt;"",OR(NOT(ISNUMBER(E358)),E358&lt;=0)),"Podaj dodatnią cenę lub pozostaw puste",IF(AND(F358&lt;&gt;"",NOT(ISNUMBER(F358))),"P&amp;L brutto musi być liczbą lub pozostać pusty",IF(AND(ISNUMBER(F358),OR(ABS(F358)&gt;1000000000,ROUND(F358,2)&lt;&gt;F358)),"Kwoty: do 2 miejsc po przecinku; wartość bezwzględna wpisu ≤ 1 000 000 000.",""))))))))))))))))</x:f>
      </x:c>
      <x:c r="I358" s="29" t="str">
        <x:f>IF(ISNUMBER(D358),ROUND(D358,8),"")</x:f>
      </x:c>
      <x:c r="J358" s="29" t="n">
        <x:f>IF(ISNUMBER(F358),1,0)</x:f>
        <x:v>0</x:v>
      </x:c>
      <x:c r="K358" s="29" t="n">
        <x:f>IF(COUNTA(A358:F358)=0,0,1)</x:f>
        <x:v>0</x:v>
      </x:c>
    </x:row>
    <x:row r="359" ht="36" customHeight="1">
      <x:c r="A359" s="34"/>
      <x:c r="B359" s="34"/>
      <x:c r="C359" s="35"/>
      <x:c r="D359" s="36"/>
      <x:c r="E359" s="36"/>
      <x:c r="F359" s="37"/>
      <x:c r="G359" s="38" t="n">
        <x:f>IF(K359=0,0,IF(H359="",1,-1))</x:f>
        <x:v>0</x:v>
      </x:c>
      <x:c r="H359" s="33" t="str">
        <x:f>IF(K359=0,"",IF(A359="","Podaj ID wyjścia",IF(IF(IFERROR(OR(CODE(UPPER(LEFT(A359,1)))&lt;65,CODE(UPPER(LEFT(A359,1)))&gt;90),TRUE),TRUE,OR(NOT(ISTEXT(A359)),LEN(A359)&gt;64,LEN(A359)&lt;&gt;LEN(SUBSTITUTE(A359,"*","")),LEN(A359)&lt;&gt;LEN(SUBSTITUTE(A359,"?","")),LEN(A359)&lt;&gt;LEN(SUBSTITUTE(A359,"~","")),LEN(A359)&lt;&gt;LEN(SUBSTITUTE(A359,"=","")),LEN(A359)&lt;&gt;LEN(SUBSTITUTE(A359,"&lt;","")),LEN(A359)&lt;&gt;LEN(SUBSTITUTE(A359,"&gt;","")))),"ID: tekst zaczynający się od A–Z, do 64 znaków; bez *, ?, ~, =, &lt; i &gt;. Przykład: T-001.",IF(COUNTIFS('Exits'!$A$9:$A$608,A359)&lt;&gt;1,"ID wyjścia się powtarza",IF(B359="","Podaj ID nadrzędnej transakcji",IF(IF(IFERROR(OR(CODE(UPPER(LEFT(B359,1)))&lt;65,CODE(UPPER(LEFT(B359,1)))&gt;90),TRUE),TRUE,OR(NOT(ISTEXT(B359)),LEN(B359)&gt;64,LEN(B359)&lt;&gt;LEN(SUBSTITUTE(B359,"*","")),LEN(B359)&lt;&gt;LEN(SUBSTITUTE(B359,"?","")),LEN(B359)&lt;&gt;LEN(SUBSTITUTE(B359,"~","")),LEN(B359)&lt;&gt;LEN(SUBSTITUTE(B359,"=","")),LEN(B359)&lt;&gt;LEN(SUBSTITUTE(B359,"&lt;","")),LEN(B359)&lt;&gt;LEN(SUBSTITUTE(B359,"&gt;","")))),"ID: tekst zaczynający się od A–Z, do 64 znaków; bez *, ?, ~, =, &lt; i &gt;. Przykład: T-001.",IF(COUNTIFS('Trades'!$A$9:$A$208,B359)&lt;&gt;1,"ID musi pasować do jednego wiersza Trades",IF(NOT(ISNUMBER(C359)),"Podaj prawidłowy czas zamknięcia",IF(OR(C359&lt;1,C359&gt;2958465),"Podaj prawidłowy czas zamknięcia",IF(NOT(ISNUMBER(D359)),"Podaj dodatnią zamkniętą ilość",IF(OR(D359&lt;=0,D359&gt;1000000,ROUND(D359,8)&lt;&gt;D359),"Podaj dodatnią zamkniętą ilość",IF(NOT(ISNUMBER(INDEX('Trades'!$D$9:$D$208,MATCH(B359,'Trades'!$A$9:$A$208,0)))),"Podaj prawidłowy czas otwarcia",IF(C359&lt;INDEX('Trades'!$D$9:$D$208,MATCH(B359,'Trades'!$A$9:$A$208,0)),"Wyjście poprzedza otwarcie",IF(AND(E359&lt;&gt;"",OR(NOT(ISNUMBER(E359)),E359&lt;=0)),"Podaj dodatnią cenę lub pozostaw puste",IF(AND(F359&lt;&gt;"",NOT(ISNUMBER(F359))),"P&amp;L brutto musi być liczbą lub pozostać pusty",IF(AND(ISNUMBER(F359),OR(ABS(F359)&gt;1000000000,ROUND(F359,2)&lt;&gt;F359)),"Kwoty: do 2 miejsc po przecinku; wartość bezwzględna wpisu ≤ 1 000 000 000.",""))))))))))))))))</x:f>
      </x:c>
      <x:c r="I359" s="29" t="str">
        <x:f>IF(ISNUMBER(D359),ROUND(D359,8),"")</x:f>
      </x:c>
      <x:c r="J359" s="29" t="n">
        <x:f>IF(ISNUMBER(F359),1,0)</x:f>
        <x:v>0</x:v>
      </x:c>
      <x:c r="K359" s="29" t="n">
        <x:f>IF(COUNTA(A359:F359)=0,0,1)</x:f>
        <x:v>0</x:v>
      </x:c>
    </x:row>
    <x:row r="360" ht="36" customHeight="1">
      <x:c r="A360" s="34"/>
      <x:c r="B360" s="34"/>
      <x:c r="C360" s="35"/>
      <x:c r="D360" s="36"/>
      <x:c r="E360" s="36"/>
      <x:c r="F360" s="37"/>
      <x:c r="G360" s="38" t="n">
        <x:f>IF(K360=0,0,IF(H360="",1,-1))</x:f>
        <x:v>0</x:v>
      </x:c>
      <x:c r="H360" s="33" t="str">
        <x:f>IF(K360=0,"",IF(A360="","Podaj ID wyjścia",IF(IF(IFERROR(OR(CODE(UPPER(LEFT(A360,1)))&lt;65,CODE(UPPER(LEFT(A360,1)))&gt;90),TRUE),TRUE,OR(NOT(ISTEXT(A360)),LEN(A360)&gt;64,LEN(A360)&lt;&gt;LEN(SUBSTITUTE(A360,"*","")),LEN(A360)&lt;&gt;LEN(SUBSTITUTE(A360,"?","")),LEN(A360)&lt;&gt;LEN(SUBSTITUTE(A360,"~","")),LEN(A360)&lt;&gt;LEN(SUBSTITUTE(A360,"=","")),LEN(A360)&lt;&gt;LEN(SUBSTITUTE(A360,"&lt;","")),LEN(A360)&lt;&gt;LEN(SUBSTITUTE(A360,"&gt;","")))),"ID: tekst zaczynający się od A–Z, do 64 znaków; bez *, ?, ~, =, &lt; i &gt;. Przykład: T-001.",IF(COUNTIFS('Exits'!$A$9:$A$608,A360)&lt;&gt;1,"ID wyjścia się powtarza",IF(B360="","Podaj ID nadrzędnej transakcji",IF(IF(IFERROR(OR(CODE(UPPER(LEFT(B360,1)))&lt;65,CODE(UPPER(LEFT(B360,1)))&gt;90),TRUE),TRUE,OR(NOT(ISTEXT(B360)),LEN(B360)&gt;64,LEN(B360)&lt;&gt;LEN(SUBSTITUTE(B360,"*","")),LEN(B360)&lt;&gt;LEN(SUBSTITUTE(B360,"?","")),LEN(B360)&lt;&gt;LEN(SUBSTITUTE(B360,"~","")),LEN(B360)&lt;&gt;LEN(SUBSTITUTE(B360,"=","")),LEN(B360)&lt;&gt;LEN(SUBSTITUTE(B360,"&lt;","")),LEN(B360)&lt;&gt;LEN(SUBSTITUTE(B360,"&gt;","")))),"ID: tekst zaczynający się od A–Z, do 64 znaków; bez *, ?, ~, =, &lt; i &gt;. Przykład: T-001.",IF(COUNTIFS('Trades'!$A$9:$A$208,B360)&lt;&gt;1,"ID musi pasować do jednego wiersza Trades",IF(NOT(ISNUMBER(C360)),"Podaj prawidłowy czas zamknięcia",IF(OR(C360&lt;1,C360&gt;2958465),"Podaj prawidłowy czas zamknięcia",IF(NOT(ISNUMBER(D360)),"Podaj dodatnią zamkniętą ilość",IF(OR(D360&lt;=0,D360&gt;1000000,ROUND(D360,8)&lt;&gt;D360),"Podaj dodatnią zamkniętą ilość",IF(NOT(ISNUMBER(INDEX('Trades'!$D$9:$D$208,MATCH(B360,'Trades'!$A$9:$A$208,0)))),"Podaj prawidłowy czas otwarcia",IF(C360&lt;INDEX('Trades'!$D$9:$D$208,MATCH(B360,'Trades'!$A$9:$A$208,0)),"Wyjście poprzedza otwarcie",IF(AND(E360&lt;&gt;"",OR(NOT(ISNUMBER(E360)),E360&lt;=0)),"Podaj dodatnią cenę lub pozostaw puste",IF(AND(F360&lt;&gt;"",NOT(ISNUMBER(F360))),"P&amp;L brutto musi być liczbą lub pozostać pusty",IF(AND(ISNUMBER(F360),OR(ABS(F360)&gt;1000000000,ROUND(F360,2)&lt;&gt;F360)),"Kwoty: do 2 miejsc po przecinku; wartość bezwzględna wpisu ≤ 1 000 000 000.",""))))))))))))))))</x:f>
      </x:c>
      <x:c r="I360" s="29" t="str">
        <x:f>IF(ISNUMBER(D360),ROUND(D360,8),"")</x:f>
      </x:c>
      <x:c r="J360" s="29" t="n">
        <x:f>IF(ISNUMBER(F360),1,0)</x:f>
        <x:v>0</x:v>
      </x:c>
      <x:c r="K360" s="29" t="n">
        <x:f>IF(COUNTA(A360:F360)=0,0,1)</x:f>
        <x:v>0</x:v>
      </x:c>
    </x:row>
    <x:row r="361" ht="36" customHeight="1">
      <x:c r="A361" s="34"/>
      <x:c r="B361" s="34"/>
      <x:c r="C361" s="35"/>
      <x:c r="D361" s="36"/>
      <x:c r="E361" s="36"/>
      <x:c r="F361" s="37"/>
      <x:c r="G361" s="38" t="n">
        <x:f>IF(K361=0,0,IF(H361="",1,-1))</x:f>
        <x:v>0</x:v>
      </x:c>
      <x:c r="H361" s="33" t="str">
        <x:f>IF(K361=0,"",IF(A361="","Podaj ID wyjścia",IF(IF(IFERROR(OR(CODE(UPPER(LEFT(A361,1)))&lt;65,CODE(UPPER(LEFT(A361,1)))&gt;90),TRUE),TRUE,OR(NOT(ISTEXT(A361)),LEN(A361)&gt;64,LEN(A361)&lt;&gt;LEN(SUBSTITUTE(A361,"*","")),LEN(A361)&lt;&gt;LEN(SUBSTITUTE(A361,"?","")),LEN(A361)&lt;&gt;LEN(SUBSTITUTE(A361,"~","")),LEN(A361)&lt;&gt;LEN(SUBSTITUTE(A361,"=","")),LEN(A361)&lt;&gt;LEN(SUBSTITUTE(A361,"&lt;","")),LEN(A361)&lt;&gt;LEN(SUBSTITUTE(A361,"&gt;","")))),"ID: tekst zaczynający się od A–Z, do 64 znaków; bez *, ?, ~, =, &lt; i &gt;. Przykład: T-001.",IF(COUNTIFS('Exits'!$A$9:$A$608,A361)&lt;&gt;1,"ID wyjścia się powtarza",IF(B361="","Podaj ID nadrzędnej transakcji",IF(IF(IFERROR(OR(CODE(UPPER(LEFT(B361,1)))&lt;65,CODE(UPPER(LEFT(B361,1)))&gt;90),TRUE),TRUE,OR(NOT(ISTEXT(B361)),LEN(B361)&gt;64,LEN(B361)&lt;&gt;LEN(SUBSTITUTE(B361,"*","")),LEN(B361)&lt;&gt;LEN(SUBSTITUTE(B361,"?","")),LEN(B361)&lt;&gt;LEN(SUBSTITUTE(B361,"~","")),LEN(B361)&lt;&gt;LEN(SUBSTITUTE(B361,"=","")),LEN(B361)&lt;&gt;LEN(SUBSTITUTE(B361,"&lt;","")),LEN(B361)&lt;&gt;LEN(SUBSTITUTE(B361,"&gt;","")))),"ID: tekst zaczynający się od A–Z, do 64 znaków; bez *, ?, ~, =, &lt; i &gt;. Przykład: T-001.",IF(COUNTIFS('Trades'!$A$9:$A$208,B361)&lt;&gt;1,"ID musi pasować do jednego wiersza Trades",IF(NOT(ISNUMBER(C361)),"Podaj prawidłowy czas zamknięcia",IF(OR(C361&lt;1,C361&gt;2958465),"Podaj prawidłowy czas zamknięcia",IF(NOT(ISNUMBER(D361)),"Podaj dodatnią zamkniętą ilość",IF(OR(D361&lt;=0,D361&gt;1000000,ROUND(D361,8)&lt;&gt;D361),"Podaj dodatnią zamkniętą ilość",IF(NOT(ISNUMBER(INDEX('Trades'!$D$9:$D$208,MATCH(B361,'Trades'!$A$9:$A$208,0)))),"Podaj prawidłowy czas otwarcia",IF(C361&lt;INDEX('Trades'!$D$9:$D$208,MATCH(B361,'Trades'!$A$9:$A$208,0)),"Wyjście poprzedza otwarcie",IF(AND(E361&lt;&gt;"",OR(NOT(ISNUMBER(E361)),E361&lt;=0)),"Podaj dodatnią cenę lub pozostaw puste",IF(AND(F361&lt;&gt;"",NOT(ISNUMBER(F361))),"P&amp;L brutto musi być liczbą lub pozostać pusty",IF(AND(ISNUMBER(F361),OR(ABS(F361)&gt;1000000000,ROUND(F361,2)&lt;&gt;F361)),"Kwoty: do 2 miejsc po przecinku; wartość bezwzględna wpisu ≤ 1 000 000 000.",""))))))))))))))))</x:f>
      </x:c>
      <x:c r="I361" s="29" t="str">
        <x:f>IF(ISNUMBER(D361),ROUND(D361,8),"")</x:f>
      </x:c>
      <x:c r="J361" s="29" t="n">
        <x:f>IF(ISNUMBER(F361),1,0)</x:f>
        <x:v>0</x:v>
      </x:c>
      <x:c r="K361" s="29" t="n">
        <x:f>IF(COUNTA(A361:F361)=0,0,1)</x:f>
        <x:v>0</x:v>
      </x:c>
    </x:row>
    <x:row r="362" ht="36" customHeight="1">
      <x:c r="A362" s="34"/>
      <x:c r="B362" s="34"/>
      <x:c r="C362" s="35"/>
      <x:c r="D362" s="36"/>
      <x:c r="E362" s="36"/>
      <x:c r="F362" s="37"/>
      <x:c r="G362" s="38" t="n">
        <x:f>IF(K362=0,0,IF(H362="",1,-1))</x:f>
        <x:v>0</x:v>
      </x:c>
      <x:c r="H362" s="33" t="str">
        <x:f>IF(K362=0,"",IF(A362="","Podaj ID wyjścia",IF(IF(IFERROR(OR(CODE(UPPER(LEFT(A362,1)))&lt;65,CODE(UPPER(LEFT(A362,1)))&gt;90),TRUE),TRUE,OR(NOT(ISTEXT(A362)),LEN(A362)&gt;64,LEN(A362)&lt;&gt;LEN(SUBSTITUTE(A362,"*","")),LEN(A362)&lt;&gt;LEN(SUBSTITUTE(A362,"?","")),LEN(A362)&lt;&gt;LEN(SUBSTITUTE(A362,"~","")),LEN(A362)&lt;&gt;LEN(SUBSTITUTE(A362,"=","")),LEN(A362)&lt;&gt;LEN(SUBSTITUTE(A362,"&lt;","")),LEN(A362)&lt;&gt;LEN(SUBSTITUTE(A362,"&gt;","")))),"ID: tekst zaczynający się od A–Z, do 64 znaków; bez *, ?, ~, =, &lt; i &gt;. Przykład: T-001.",IF(COUNTIFS('Exits'!$A$9:$A$608,A362)&lt;&gt;1,"ID wyjścia się powtarza",IF(B362="","Podaj ID nadrzędnej transakcji",IF(IF(IFERROR(OR(CODE(UPPER(LEFT(B362,1)))&lt;65,CODE(UPPER(LEFT(B362,1)))&gt;90),TRUE),TRUE,OR(NOT(ISTEXT(B362)),LEN(B362)&gt;64,LEN(B362)&lt;&gt;LEN(SUBSTITUTE(B362,"*","")),LEN(B362)&lt;&gt;LEN(SUBSTITUTE(B362,"?","")),LEN(B362)&lt;&gt;LEN(SUBSTITUTE(B362,"~","")),LEN(B362)&lt;&gt;LEN(SUBSTITUTE(B362,"=","")),LEN(B362)&lt;&gt;LEN(SUBSTITUTE(B362,"&lt;","")),LEN(B362)&lt;&gt;LEN(SUBSTITUTE(B362,"&gt;","")))),"ID: tekst zaczynający się od A–Z, do 64 znaków; bez *, ?, ~, =, &lt; i &gt;. Przykład: T-001.",IF(COUNTIFS('Trades'!$A$9:$A$208,B362)&lt;&gt;1,"ID musi pasować do jednego wiersza Trades",IF(NOT(ISNUMBER(C362)),"Podaj prawidłowy czas zamknięcia",IF(OR(C362&lt;1,C362&gt;2958465),"Podaj prawidłowy czas zamknięcia",IF(NOT(ISNUMBER(D362)),"Podaj dodatnią zamkniętą ilość",IF(OR(D362&lt;=0,D362&gt;1000000,ROUND(D362,8)&lt;&gt;D362),"Podaj dodatnią zamkniętą ilość",IF(NOT(ISNUMBER(INDEX('Trades'!$D$9:$D$208,MATCH(B362,'Trades'!$A$9:$A$208,0)))),"Podaj prawidłowy czas otwarcia",IF(C362&lt;INDEX('Trades'!$D$9:$D$208,MATCH(B362,'Trades'!$A$9:$A$208,0)),"Wyjście poprzedza otwarcie",IF(AND(E362&lt;&gt;"",OR(NOT(ISNUMBER(E362)),E362&lt;=0)),"Podaj dodatnią cenę lub pozostaw puste",IF(AND(F362&lt;&gt;"",NOT(ISNUMBER(F362))),"P&amp;L brutto musi być liczbą lub pozostać pusty",IF(AND(ISNUMBER(F362),OR(ABS(F362)&gt;1000000000,ROUND(F362,2)&lt;&gt;F362)),"Kwoty: do 2 miejsc po przecinku; wartość bezwzględna wpisu ≤ 1 000 000 000.",""))))))))))))))))</x:f>
      </x:c>
      <x:c r="I362" s="29" t="str">
        <x:f>IF(ISNUMBER(D362),ROUND(D362,8),"")</x:f>
      </x:c>
      <x:c r="J362" s="29" t="n">
        <x:f>IF(ISNUMBER(F362),1,0)</x:f>
        <x:v>0</x:v>
      </x:c>
      <x:c r="K362" s="29" t="n">
        <x:f>IF(COUNTA(A362:F362)=0,0,1)</x:f>
        <x:v>0</x:v>
      </x:c>
    </x:row>
    <x:row r="363" ht="36" customHeight="1">
      <x:c r="A363" s="34"/>
      <x:c r="B363" s="34"/>
      <x:c r="C363" s="35"/>
      <x:c r="D363" s="36"/>
      <x:c r="E363" s="36"/>
      <x:c r="F363" s="37"/>
      <x:c r="G363" s="38" t="n">
        <x:f>IF(K363=0,0,IF(H363="",1,-1))</x:f>
        <x:v>0</x:v>
      </x:c>
      <x:c r="H363" s="33" t="str">
        <x:f>IF(K363=0,"",IF(A363="","Podaj ID wyjścia",IF(IF(IFERROR(OR(CODE(UPPER(LEFT(A363,1)))&lt;65,CODE(UPPER(LEFT(A363,1)))&gt;90),TRUE),TRUE,OR(NOT(ISTEXT(A363)),LEN(A363)&gt;64,LEN(A363)&lt;&gt;LEN(SUBSTITUTE(A363,"*","")),LEN(A363)&lt;&gt;LEN(SUBSTITUTE(A363,"?","")),LEN(A363)&lt;&gt;LEN(SUBSTITUTE(A363,"~","")),LEN(A363)&lt;&gt;LEN(SUBSTITUTE(A363,"=","")),LEN(A363)&lt;&gt;LEN(SUBSTITUTE(A363,"&lt;","")),LEN(A363)&lt;&gt;LEN(SUBSTITUTE(A363,"&gt;","")))),"ID: tekst zaczynający się od A–Z, do 64 znaków; bez *, ?, ~, =, &lt; i &gt;. Przykład: T-001.",IF(COUNTIFS('Exits'!$A$9:$A$608,A363)&lt;&gt;1,"ID wyjścia się powtarza",IF(B363="","Podaj ID nadrzędnej transakcji",IF(IF(IFERROR(OR(CODE(UPPER(LEFT(B363,1)))&lt;65,CODE(UPPER(LEFT(B363,1)))&gt;90),TRUE),TRUE,OR(NOT(ISTEXT(B363)),LEN(B363)&gt;64,LEN(B363)&lt;&gt;LEN(SUBSTITUTE(B363,"*","")),LEN(B363)&lt;&gt;LEN(SUBSTITUTE(B363,"?","")),LEN(B363)&lt;&gt;LEN(SUBSTITUTE(B363,"~","")),LEN(B363)&lt;&gt;LEN(SUBSTITUTE(B363,"=","")),LEN(B363)&lt;&gt;LEN(SUBSTITUTE(B363,"&lt;","")),LEN(B363)&lt;&gt;LEN(SUBSTITUTE(B363,"&gt;","")))),"ID: tekst zaczynający się od A–Z, do 64 znaków; bez *, ?, ~, =, &lt; i &gt;. Przykład: T-001.",IF(COUNTIFS('Trades'!$A$9:$A$208,B363)&lt;&gt;1,"ID musi pasować do jednego wiersza Trades",IF(NOT(ISNUMBER(C363)),"Podaj prawidłowy czas zamknięcia",IF(OR(C363&lt;1,C363&gt;2958465),"Podaj prawidłowy czas zamknięcia",IF(NOT(ISNUMBER(D363)),"Podaj dodatnią zamkniętą ilość",IF(OR(D363&lt;=0,D363&gt;1000000,ROUND(D363,8)&lt;&gt;D363),"Podaj dodatnią zamkniętą ilość",IF(NOT(ISNUMBER(INDEX('Trades'!$D$9:$D$208,MATCH(B363,'Trades'!$A$9:$A$208,0)))),"Podaj prawidłowy czas otwarcia",IF(C363&lt;INDEX('Trades'!$D$9:$D$208,MATCH(B363,'Trades'!$A$9:$A$208,0)),"Wyjście poprzedza otwarcie",IF(AND(E363&lt;&gt;"",OR(NOT(ISNUMBER(E363)),E363&lt;=0)),"Podaj dodatnią cenę lub pozostaw puste",IF(AND(F363&lt;&gt;"",NOT(ISNUMBER(F363))),"P&amp;L brutto musi być liczbą lub pozostać pusty",IF(AND(ISNUMBER(F363),OR(ABS(F363)&gt;1000000000,ROUND(F363,2)&lt;&gt;F363)),"Kwoty: do 2 miejsc po przecinku; wartość bezwzględna wpisu ≤ 1 000 000 000.",""))))))))))))))))</x:f>
      </x:c>
      <x:c r="I363" s="29" t="str">
        <x:f>IF(ISNUMBER(D363),ROUND(D363,8),"")</x:f>
      </x:c>
      <x:c r="J363" s="29" t="n">
        <x:f>IF(ISNUMBER(F363),1,0)</x:f>
        <x:v>0</x:v>
      </x:c>
      <x:c r="K363" s="29" t="n">
        <x:f>IF(COUNTA(A363:F363)=0,0,1)</x:f>
        <x:v>0</x:v>
      </x:c>
    </x:row>
    <x:row r="364" ht="36" customHeight="1">
      <x:c r="A364" s="34"/>
      <x:c r="B364" s="34"/>
      <x:c r="C364" s="35"/>
      <x:c r="D364" s="36"/>
      <x:c r="E364" s="36"/>
      <x:c r="F364" s="37"/>
      <x:c r="G364" s="38" t="n">
        <x:f>IF(K364=0,0,IF(H364="",1,-1))</x:f>
        <x:v>0</x:v>
      </x:c>
      <x:c r="H364" s="33" t="str">
        <x:f>IF(K364=0,"",IF(A364="","Podaj ID wyjścia",IF(IF(IFERROR(OR(CODE(UPPER(LEFT(A364,1)))&lt;65,CODE(UPPER(LEFT(A364,1)))&gt;90),TRUE),TRUE,OR(NOT(ISTEXT(A364)),LEN(A364)&gt;64,LEN(A364)&lt;&gt;LEN(SUBSTITUTE(A364,"*","")),LEN(A364)&lt;&gt;LEN(SUBSTITUTE(A364,"?","")),LEN(A364)&lt;&gt;LEN(SUBSTITUTE(A364,"~","")),LEN(A364)&lt;&gt;LEN(SUBSTITUTE(A364,"=","")),LEN(A364)&lt;&gt;LEN(SUBSTITUTE(A364,"&lt;","")),LEN(A364)&lt;&gt;LEN(SUBSTITUTE(A364,"&gt;","")))),"ID: tekst zaczynający się od A–Z, do 64 znaków; bez *, ?, ~, =, &lt; i &gt;. Przykład: T-001.",IF(COUNTIFS('Exits'!$A$9:$A$608,A364)&lt;&gt;1,"ID wyjścia się powtarza",IF(B364="","Podaj ID nadrzędnej transakcji",IF(IF(IFERROR(OR(CODE(UPPER(LEFT(B364,1)))&lt;65,CODE(UPPER(LEFT(B364,1)))&gt;90),TRUE),TRUE,OR(NOT(ISTEXT(B364)),LEN(B364)&gt;64,LEN(B364)&lt;&gt;LEN(SUBSTITUTE(B364,"*","")),LEN(B364)&lt;&gt;LEN(SUBSTITUTE(B364,"?","")),LEN(B364)&lt;&gt;LEN(SUBSTITUTE(B364,"~","")),LEN(B364)&lt;&gt;LEN(SUBSTITUTE(B364,"=","")),LEN(B364)&lt;&gt;LEN(SUBSTITUTE(B364,"&lt;","")),LEN(B364)&lt;&gt;LEN(SUBSTITUTE(B364,"&gt;","")))),"ID: tekst zaczynający się od A–Z, do 64 znaków; bez *, ?, ~, =, &lt; i &gt;. Przykład: T-001.",IF(COUNTIFS('Trades'!$A$9:$A$208,B364)&lt;&gt;1,"ID musi pasować do jednego wiersza Trades",IF(NOT(ISNUMBER(C364)),"Podaj prawidłowy czas zamknięcia",IF(OR(C364&lt;1,C364&gt;2958465),"Podaj prawidłowy czas zamknięcia",IF(NOT(ISNUMBER(D364)),"Podaj dodatnią zamkniętą ilość",IF(OR(D364&lt;=0,D364&gt;1000000,ROUND(D364,8)&lt;&gt;D364),"Podaj dodatnią zamkniętą ilość",IF(NOT(ISNUMBER(INDEX('Trades'!$D$9:$D$208,MATCH(B364,'Trades'!$A$9:$A$208,0)))),"Podaj prawidłowy czas otwarcia",IF(C364&lt;INDEX('Trades'!$D$9:$D$208,MATCH(B364,'Trades'!$A$9:$A$208,0)),"Wyjście poprzedza otwarcie",IF(AND(E364&lt;&gt;"",OR(NOT(ISNUMBER(E364)),E364&lt;=0)),"Podaj dodatnią cenę lub pozostaw puste",IF(AND(F364&lt;&gt;"",NOT(ISNUMBER(F364))),"P&amp;L brutto musi być liczbą lub pozostać pusty",IF(AND(ISNUMBER(F364),OR(ABS(F364)&gt;1000000000,ROUND(F364,2)&lt;&gt;F364)),"Kwoty: do 2 miejsc po przecinku; wartość bezwzględna wpisu ≤ 1 000 000 000.",""))))))))))))))))</x:f>
      </x:c>
      <x:c r="I364" s="29" t="str">
        <x:f>IF(ISNUMBER(D364),ROUND(D364,8),"")</x:f>
      </x:c>
      <x:c r="J364" s="29" t="n">
        <x:f>IF(ISNUMBER(F364),1,0)</x:f>
        <x:v>0</x:v>
      </x:c>
      <x:c r="K364" s="29" t="n">
        <x:f>IF(COUNTA(A364:F364)=0,0,1)</x:f>
        <x:v>0</x:v>
      </x:c>
    </x:row>
    <x:row r="365" ht="36" customHeight="1">
      <x:c r="A365" s="34"/>
      <x:c r="B365" s="34"/>
      <x:c r="C365" s="35"/>
      <x:c r="D365" s="36"/>
      <x:c r="E365" s="36"/>
      <x:c r="F365" s="37"/>
      <x:c r="G365" s="38" t="n">
        <x:f>IF(K365=0,0,IF(H365="",1,-1))</x:f>
        <x:v>0</x:v>
      </x:c>
      <x:c r="H365" s="33" t="str">
        <x:f>IF(K365=0,"",IF(A365="","Podaj ID wyjścia",IF(IF(IFERROR(OR(CODE(UPPER(LEFT(A365,1)))&lt;65,CODE(UPPER(LEFT(A365,1)))&gt;90),TRUE),TRUE,OR(NOT(ISTEXT(A365)),LEN(A365)&gt;64,LEN(A365)&lt;&gt;LEN(SUBSTITUTE(A365,"*","")),LEN(A365)&lt;&gt;LEN(SUBSTITUTE(A365,"?","")),LEN(A365)&lt;&gt;LEN(SUBSTITUTE(A365,"~","")),LEN(A365)&lt;&gt;LEN(SUBSTITUTE(A365,"=","")),LEN(A365)&lt;&gt;LEN(SUBSTITUTE(A365,"&lt;","")),LEN(A365)&lt;&gt;LEN(SUBSTITUTE(A365,"&gt;","")))),"ID: tekst zaczynający się od A–Z, do 64 znaków; bez *, ?, ~, =, &lt; i &gt;. Przykład: T-001.",IF(COUNTIFS('Exits'!$A$9:$A$608,A365)&lt;&gt;1,"ID wyjścia się powtarza",IF(B365="","Podaj ID nadrzędnej transakcji",IF(IF(IFERROR(OR(CODE(UPPER(LEFT(B365,1)))&lt;65,CODE(UPPER(LEFT(B365,1)))&gt;90),TRUE),TRUE,OR(NOT(ISTEXT(B365)),LEN(B365)&gt;64,LEN(B365)&lt;&gt;LEN(SUBSTITUTE(B365,"*","")),LEN(B365)&lt;&gt;LEN(SUBSTITUTE(B365,"?","")),LEN(B365)&lt;&gt;LEN(SUBSTITUTE(B365,"~","")),LEN(B365)&lt;&gt;LEN(SUBSTITUTE(B365,"=","")),LEN(B365)&lt;&gt;LEN(SUBSTITUTE(B365,"&lt;","")),LEN(B365)&lt;&gt;LEN(SUBSTITUTE(B365,"&gt;","")))),"ID: tekst zaczynający się od A–Z, do 64 znaków; bez *, ?, ~, =, &lt; i &gt;. Przykład: T-001.",IF(COUNTIFS('Trades'!$A$9:$A$208,B365)&lt;&gt;1,"ID musi pasować do jednego wiersza Trades",IF(NOT(ISNUMBER(C365)),"Podaj prawidłowy czas zamknięcia",IF(OR(C365&lt;1,C365&gt;2958465),"Podaj prawidłowy czas zamknięcia",IF(NOT(ISNUMBER(D365)),"Podaj dodatnią zamkniętą ilość",IF(OR(D365&lt;=0,D365&gt;1000000,ROUND(D365,8)&lt;&gt;D365),"Podaj dodatnią zamkniętą ilość",IF(NOT(ISNUMBER(INDEX('Trades'!$D$9:$D$208,MATCH(B365,'Trades'!$A$9:$A$208,0)))),"Podaj prawidłowy czas otwarcia",IF(C365&lt;INDEX('Trades'!$D$9:$D$208,MATCH(B365,'Trades'!$A$9:$A$208,0)),"Wyjście poprzedza otwarcie",IF(AND(E365&lt;&gt;"",OR(NOT(ISNUMBER(E365)),E365&lt;=0)),"Podaj dodatnią cenę lub pozostaw puste",IF(AND(F365&lt;&gt;"",NOT(ISNUMBER(F365))),"P&amp;L brutto musi być liczbą lub pozostać pusty",IF(AND(ISNUMBER(F365),OR(ABS(F365)&gt;1000000000,ROUND(F365,2)&lt;&gt;F365)),"Kwoty: do 2 miejsc po przecinku; wartość bezwzględna wpisu ≤ 1 000 000 000.",""))))))))))))))))</x:f>
      </x:c>
      <x:c r="I365" s="29" t="str">
        <x:f>IF(ISNUMBER(D365),ROUND(D365,8),"")</x:f>
      </x:c>
      <x:c r="J365" s="29" t="n">
        <x:f>IF(ISNUMBER(F365),1,0)</x:f>
        <x:v>0</x:v>
      </x:c>
      <x:c r="K365" s="29" t="n">
        <x:f>IF(COUNTA(A365:F365)=0,0,1)</x:f>
        <x:v>0</x:v>
      </x:c>
    </x:row>
    <x:row r="366" ht="36" customHeight="1">
      <x:c r="A366" s="34"/>
      <x:c r="B366" s="34"/>
      <x:c r="C366" s="35"/>
      <x:c r="D366" s="36"/>
      <x:c r="E366" s="36"/>
      <x:c r="F366" s="37"/>
      <x:c r="G366" s="38" t="n">
        <x:f>IF(K366=0,0,IF(H366="",1,-1))</x:f>
        <x:v>0</x:v>
      </x:c>
      <x:c r="H366" s="33" t="str">
        <x:f>IF(K366=0,"",IF(A366="","Podaj ID wyjścia",IF(IF(IFERROR(OR(CODE(UPPER(LEFT(A366,1)))&lt;65,CODE(UPPER(LEFT(A366,1)))&gt;90),TRUE),TRUE,OR(NOT(ISTEXT(A366)),LEN(A366)&gt;64,LEN(A366)&lt;&gt;LEN(SUBSTITUTE(A366,"*","")),LEN(A366)&lt;&gt;LEN(SUBSTITUTE(A366,"?","")),LEN(A366)&lt;&gt;LEN(SUBSTITUTE(A366,"~","")),LEN(A366)&lt;&gt;LEN(SUBSTITUTE(A366,"=","")),LEN(A366)&lt;&gt;LEN(SUBSTITUTE(A366,"&lt;","")),LEN(A366)&lt;&gt;LEN(SUBSTITUTE(A366,"&gt;","")))),"ID: tekst zaczynający się od A–Z, do 64 znaków; bez *, ?, ~, =, &lt; i &gt;. Przykład: T-001.",IF(COUNTIFS('Exits'!$A$9:$A$608,A366)&lt;&gt;1,"ID wyjścia się powtarza",IF(B366="","Podaj ID nadrzędnej transakcji",IF(IF(IFERROR(OR(CODE(UPPER(LEFT(B366,1)))&lt;65,CODE(UPPER(LEFT(B366,1)))&gt;90),TRUE),TRUE,OR(NOT(ISTEXT(B366)),LEN(B366)&gt;64,LEN(B366)&lt;&gt;LEN(SUBSTITUTE(B366,"*","")),LEN(B366)&lt;&gt;LEN(SUBSTITUTE(B366,"?","")),LEN(B366)&lt;&gt;LEN(SUBSTITUTE(B366,"~","")),LEN(B366)&lt;&gt;LEN(SUBSTITUTE(B366,"=","")),LEN(B366)&lt;&gt;LEN(SUBSTITUTE(B366,"&lt;","")),LEN(B366)&lt;&gt;LEN(SUBSTITUTE(B366,"&gt;","")))),"ID: tekst zaczynający się od A–Z, do 64 znaków; bez *, ?, ~, =, &lt; i &gt;. Przykład: T-001.",IF(COUNTIFS('Trades'!$A$9:$A$208,B366)&lt;&gt;1,"ID musi pasować do jednego wiersza Trades",IF(NOT(ISNUMBER(C366)),"Podaj prawidłowy czas zamknięcia",IF(OR(C366&lt;1,C366&gt;2958465),"Podaj prawidłowy czas zamknięcia",IF(NOT(ISNUMBER(D366)),"Podaj dodatnią zamkniętą ilość",IF(OR(D366&lt;=0,D366&gt;1000000,ROUND(D366,8)&lt;&gt;D366),"Podaj dodatnią zamkniętą ilość",IF(NOT(ISNUMBER(INDEX('Trades'!$D$9:$D$208,MATCH(B366,'Trades'!$A$9:$A$208,0)))),"Podaj prawidłowy czas otwarcia",IF(C366&lt;INDEX('Trades'!$D$9:$D$208,MATCH(B366,'Trades'!$A$9:$A$208,0)),"Wyjście poprzedza otwarcie",IF(AND(E366&lt;&gt;"",OR(NOT(ISNUMBER(E366)),E366&lt;=0)),"Podaj dodatnią cenę lub pozostaw puste",IF(AND(F366&lt;&gt;"",NOT(ISNUMBER(F366))),"P&amp;L brutto musi być liczbą lub pozostać pusty",IF(AND(ISNUMBER(F366),OR(ABS(F366)&gt;1000000000,ROUND(F366,2)&lt;&gt;F366)),"Kwoty: do 2 miejsc po przecinku; wartość bezwzględna wpisu ≤ 1 000 000 000.",""))))))))))))))))</x:f>
      </x:c>
      <x:c r="I366" s="29" t="str">
        <x:f>IF(ISNUMBER(D366),ROUND(D366,8),"")</x:f>
      </x:c>
      <x:c r="J366" s="29" t="n">
        <x:f>IF(ISNUMBER(F366),1,0)</x:f>
        <x:v>0</x:v>
      </x:c>
      <x:c r="K366" s="29" t="n">
        <x:f>IF(COUNTA(A366:F366)=0,0,1)</x:f>
        <x:v>0</x:v>
      </x:c>
    </x:row>
    <x:row r="367" ht="36" customHeight="1">
      <x:c r="A367" s="34"/>
      <x:c r="B367" s="34"/>
      <x:c r="C367" s="35"/>
      <x:c r="D367" s="36"/>
      <x:c r="E367" s="36"/>
      <x:c r="F367" s="37"/>
      <x:c r="G367" s="38" t="n">
        <x:f>IF(K367=0,0,IF(H367="",1,-1))</x:f>
        <x:v>0</x:v>
      </x:c>
      <x:c r="H367" s="33" t="str">
        <x:f>IF(K367=0,"",IF(A367="","Podaj ID wyjścia",IF(IF(IFERROR(OR(CODE(UPPER(LEFT(A367,1)))&lt;65,CODE(UPPER(LEFT(A367,1)))&gt;90),TRUE),TRUE,OR(NOT(ISTEXT(A367)),LEN(A367)&gt;64,LEN(A367)&lt;&gt;LEN(SUBSTITUTE(A367,"*","")),LEN(A367)&lt;&gt;LEN(SUBSTITUTE(A367,"?","")),LEN(A367)&lt;&gt;LEN(SUBSTITUTE(A367,"~","")),LEN(A367)&lt;&gt;LEN(SUBSTITUTE(A367,"=","")),LEN(A367)&lt;&gt;LEN(SUBSTITUTE(A367,"&lt;","")),LEN(A367)&lt;&gt;LEN(SUBSTITUTE(A367,"&gt;","")))),"ID: tekst zaczynający się od A–Z, do 64 znaków; bez *, ?, ~, =, &lt; i &gt;. Przykład: T-001.",IF(COUNTIFS('Exits'!$A$9:$A$608,A367)&lt;&gt;1,"ID wyjścia się powtarza",IF(B367="","Podaj ID nadrzędnej transakcji",IF(IF(IFERROR(OR(CODE(UPPER(LEFT(B367,1)))&lt;65,CODE(UPPER(LEFT(B367,1)))&gt;90),TRUE),TRUE,OR(NOT(ISTEXT(B367)),LEN(B367)&gt;64,LEN(B367)&lt;&gt;LEN(SUBSTITUTE(B367,"*","")),LEN(B367)&lt;&gt;LEN(SUBSTITUTE(B367,"?","")),LEN(B367)&lt;&gt;LEN(SUBSTITUTE(B367,"~","")),LEN(B367)&lt;&gt;LEN(SUBSTITUTE(B367,"=","")),LEN(B367)&lt;&gt;LEN(SUBSTITUTE(B367,"&lt;","")),LEN(B367)&lt;&gt;LEN(SUBSTITUTE(B367,"&gt;","")))),"ID: tekst zaczynający się od A–Z, do 64 znaków; bez *, ?, ~, =, &lt; i &gt;. Przykład: T-001.",IF(COUNTIFS('Trades'!$A$9:$A$208,B367)&lt;&gt;1,"ID musi pasować do jednego wiersza Trades",IF(NOT(ISNUMBER(C367)),"Podaj prawidłowy czas zamknięcia",IF(OR(C367&lt;1,C367&gt;2958465),"Podaj prawidłowy czas zamknięcia",IF(NOT(ISNUMBER(D367)),"Podaj dodatnią zamkniętą ilość",IF(OR(D367&lt;=0,D367&gt;1000000,ROUND(D367,8)&lt;&gt;D367),"Podaj dodatnią zamkniętą ilość",IF(NOT(ISNUMBER(INDEX('Trades'!$D$9:$D$208,MATCH(B367,'Trades'!$A$9:$A$208,0)))),"Podaj prawidłowy czas otwarcia",IF(C367&lt;INDEX('Trades'!$D$9:$D$208,MATCH(B367,'Trades'!$A$9:$A$208,0)),"Wyjście poprzedza otwarcie",IF(AND(E367&lt;&gt;"",OR(NOT(ISNUMBER(E367)),E367&lt;=0)),"Podaj dodatnią cenę lub pozostaw puste",IF(AND(F367&lt;&gt;"",NOT(ISNUMBER(F367))),"P&amp;L brutto musi być liczbą lub pozostać pusty",IF(AND(ISNUMBER(F367),OR(ABS(F367)&gt;1000000000,ROUND(F367,2)&lt;&gt;F367)),"Kwoty: do 2 miejsc po przecinku; wartość bezwzględna wpisu ≤ 1 000 000 000.",""))))))))))))))))</x:f>
      </x:c>
      <x:c r="I367" s="29" t="str">
        <x:f>IF(ISNUMBER(D367),ROUND(D367,8),"")</x:f>
      </x:c>
      <x:c r="J367" s="29" t="n">
        <x:f>IF(ISNUMBER(F367),1,0)</x:f>
        <x:v>0</x:v>
      </x:c>
      <x:c r="K367" s="29" t="n">
        <x:f>IF(COUNTA(A367:F367)=0,0,1)</x:f>
        <x:v>0</x:v>
      </x:c>
    </x:row>
    <x:row r="368" ht="36" customHeight="1">
      <x:c r="A368" s="34"/>
      <x:c r="B368" s="34"/>
      <x:c r="C368" s="35"/>
      <x:c r="D368" s="36"/>
      <x:c r="E368" s="36"/>
      <x:c r="F368" s="37"/>
      <x:c r="G368" s="38" t="n">
        <x:f>IF(K368=0,0,IF(H368="",1,-1))</x:f>
        <x:v>0</x:v>
      </x:c>
      <x:c r="H368" s="33" t="str">
        <x:f>IF(K368=0,"",IF(A368="","Podaj ID wyjścia",IF(IF(IFERROR(OR(CODE(UPPER(LEFT(A368,1)))&lt;65,CODE(UPPER(LEFT(A368,1)))&gt;90),TRUE),TRUE,OR(NOT(ISTEXT(A368)),LEN(A368)&gt;64,LEN(A368)&lt;&gt;LEN(SUBSTITUTE(A368,"*","")),LEN(A368)&lt;&gt;LEN(SUBSTITUTE(A368,"?","")),LEN(A368)&lt;&gt;LEN(SUBSTITUTE(A368,"~","")),LEN(A368)&lt;&gt;LEN(SUBSTITUTE(A368,"=","")),LEN(A368)&lt;&gt;LEN(SUBSTITUTE(A368,"&lt;","")),LEN(A368)&lt;&gt;LEN(SUBSTITUTE(A368,"&gt;","")))),"ID: tekst zaczynający się od A–Z, do 64 znaków; bez *, ?, ~, =, &lt; i &gt;. Przykład: T-001.",IF(COUNTIFS('Exits'!$A$9:$A$608,A368)&lt;&gt;1,"ID wyjścia się powtarza",IF(B368="","Podaj ID nadrzędnej transakcji",IF(IF(IFERROR(OR(CODE(UPPER(LEFT(B368,1)))&lt;65,CODE(UPPER(LEFT(B368,1)))&gt;90),TRUE),TRUE,OR(NOT(ISTEXT(B368)),LEN(B368)&gt;64,LEN(B368)&lt;&gt;LEN(SUBSTITUTE(B368,"*","")),LEN(B368)&lt;&gt;LEN(SUBSTITUTE(B368,"?","")),LEN(B368)&lt;&gt;LEN(SUBSTITUTE(B368,"~","")),LEN(B368)&lt;&gt;LEN(SUBSTITUTE(B368,"=","")),LEN(B368)&lt;&gt;LEN(SUBSTITUTE(B368,"&lt;","")),LEN(B368)&lt;&gt;LEN(SUBSTITUTE(B368,"&gt;","")))),"ID: tekst zaczynający się od A–Z, do 64 znaków; bez *, ?, ~, =, &lt; i &gt;. Przykład: T-001.",IF(COUNTIFS('Trades'!$A$9:$A$208,B368)&lt;&gt;1,"ID musi pasować do jednego wiersza Trades",IF(NOT(ISNUMBER(C368)),"Podaj prawidłowy czas zamknięcia",IF(OR(C368&lt;1,C368&gt;2958465),"Podaj prawidłowy czas zamknięcia",IF(NOT(ISNUMBER(D368)),"Podaj dodatnią zamkniętą ilość",IF(OR(D368&lt;=0,D368&gt;1000000,ROUND(D368,8)&lt;&gt;D368),"Podaj dodatnią zamkniętą ilość",IF(NOT(ISNUMBER(INDEX('Trades'!$D$9:$D$208,MATCH(B368,'Trades'!$A$9:$A$208,0)))),"Podaj prawidłowy czas otwarcia",IF(C368&lt;INDEX('Trades'!$D$9:$D$208,MATCH(B368,'Trades'!$A$9:$A$208,0)),"Wyjście poprzedza otwarcie",IF(AND(E368&lt;&gt;"",OR(NOT(ISNUMBER(E368)),E368&lt;=0)),"Podaj dodatnią cenę lub pozostaw puste",IF(AND(F368&lt;&gt;"",NOT(ISNUMBER(F368))),"P&amp;L brutto musi być liczbą lub pozostać pusty",IF(AND(ISNUMBER(F368),OR(ABS(F368)&gt;1000000000,ROUND(F368,2)&lt;&gt;F368)),"Kwoty: do 2 miejsc po przecinku; wartość bezwzględna wpisu ≤ 1 000 000 000.",""))))))))))))))))</x:f>
      </x:c>
      <x:c r="I368" s="29" t="str">
        <x:f>IF(ISNUMBER(D368),ROUND(D368,8),"")</x:f>
      </x:c>
      <x:c r="J368" s="29" t="n">
        <x:f>IF(ISNUMBER(F368),1,0)</x:f>
        <x:v>0</x:v>
      </x:c>
      <x:c r="K368" s="29" t="n">
        <x:f>IF(COUNTA(A368:F368)=0,0,1)</x:f>
        <x:v>0</x:v>
      </x:c>
    </x:row>
    <x:row r="369" ht="36" customHeight="1">
      <x:c r="A369" s="34"/>
      <x:c r="B369" s="34"/>
      <x:c r="C369" s="35"/>
      <x:c r="D369" s="36"/>
      <x:c r="E369" s="36"/>
      <x:c r="F369" s="37"/>
      <x:c r="G369" s="38" t="n">
        <x:f>IF(K369=0,0,IF(H369="",1,-1))</x:f>
        <x:v>0</x:v>
      </x:c>
      <x:c r="H369" s="33" t="str">
        <x:f>IF(K369=0,"",IF(A369="","Podaj ID wyjścia",IF(IF(IFERROR(OR(CODE(UPPER(LEFT(A369,1)))&lt;65,CODE(UPPER(LEFT(A369,1)))&gt;90),TRUE),TRUE,OR(NOT(ISTEXT(A369)),LEN(A369)&gt;64,LEN(A369)&lt;&gt;LEN(SUBSTITUTE(A369,"*","")),LEN(A369)&lt;&gt;LEN(SUBSTITUTE(A369,"?","")),LEN(A369)&lt;&gt;LEN(SUBSTITUTE(A369,"~","")),LEN(A369)&lt;&gt;LEN(SUBSTITUTE(A369,"=","")),LEN(A369)&lt;&gt;LEN(SUBSTITUTE(A369,"&lt;","")),LEN(A369)&lt;&gt;LEN(SUBSTITUTE(A369,"&gt;","")))),"ID: tekst zaczynający się od A–Z, do 64 znaków; bez *, ?, ~, =, &lt; i &gt;. Przykład: T-001.",IF(COUNTIFS('Exits'!$A$9:$A$608,A369)&lt;&gt;1,"ID wyjścia się powtarza",IF(B369="","Podaj ID nadrzędnej transakcji",IF(IF(IFERROR(OR(CODE(UPPER(LEFT(B369,1)))&lt;65,CODE(UPPER(LEFT(B369,1)))&gt;90),TRUE),TRUE,OR(NOT(ISTEXT(B369)),LEN(B369)&gt;64,LEN(B369)&lt;&gt;LEN(SUBSTITUTE(B369,"*","")),LEN(B369)&lt;&gt;LEN(SUBSTITUTE(B369,"?","")),LEN(B369)&lt;&gt;LEN(SUBSTITUTE(B369,"~","")),LEN(B369)&lt;&gt;LEN(SUBSTITUTE(B369,"=","")),LEN(B369)&lt;&gt;LEN(SUBSTITUTE(B369,"&lt;","")),LEN(B369)&lt;&gt;LEN(SUBSTITUTE(B369,"&gt;","")))),"ID: tekst zaczynający się od A–Z, do 64 znaków; bez *, ?, ~, =, &lt; i &gt;. Przykład: T-001.",IF(COUNTIFS('Trades'!$A$9:$A$208,B369)&lt;&gt;1,"ID musi pasować do jednego wiersza Trades",IF(NOT(ISNUMBER(C369)),"Podaj prawidłowy czas zamknięcia",IF(OR(C369&lt;1,C369&gt;2958465),"Podaj prawidłowy czas zamknięcia",IF(NOT(ISNUMBER(D369)),"Podaj dodatnią zamkniętą ilość",IF(OR(D369&lt;=0,D369&gt;1000000,ROUND(D369,8)&lt;&gt;D369),"Podaj dodatnią zamkniętą ilość",IF(NOT(ISNUMBER(INDEX('Trades'!$D$9:$D$208,MATCH(B369,'Trades'!$A$9:$A$208,0)))),"Podaj prawidłowy czas otwarcia",IF(C369&lt;INDEX('Trades'!$D$9:$D$208,MATCH(B369,'Trades'!$A$9:$A$208,0)),"Wyjście poprzedza otwarcie",IF(AND(E369&lt;&gt;"",OR(NOT(ISNUMBER(E369)),E369&lt;=0)),"Podaj dodatnią cenę lub pozostaw puste",IF(AND(F369&lt;&gt;"",NOT(ISNUMBER(F369))),"P&amp;L brutto musi być liczbą lub pozostać pusty",IF(AND(ISNUMBER(F369),OR(ABS(F369)&gt;1000000000,ROUND(F369,2)&lt;&gt;F369)),"Kwoty: do 2 miejsc po przecinku; wartość bezwzględna wpisu ≤ 1 000 000 000.",""))))))))))))))))</x:f>
      </x:c>
      <x:c r="I369" s="29" t="str">
        <x:f>IF(ISNUMBER(D369),ROUND(D369,8),"")</x:f>
      </x:c>
      <x:c r="J369" s="29" t="n">
        <x:f>IF(ISNUMBER(F369),1,0)</x:f>
        <x:v>0</x:v>
      </x:c>
      <x:c r="K369" s="29" t="n">
        <x:f>IF(COUNTA(A369:F369)=0,0,1)</x:f>
        <x:v>0</x:v>
      </x:c>
    </x:row>
    <x:row r="370" ht="36" customHeight="1">
      <x:c r="A370" s="34"/>
      <x:c r="B370" s="34"/>
      <x:c r="C370" s="35"/>
      <x:c r="D370" s="36"/>
      <x:c r="E370" s="36"/>
      <x:c r="F370" s="37"/>
      <x:c r="G370" s="38" t="n">
        <x:f>IF(K370=0,0,IF(H370="",1,-1))</x:f>
        <x:v>0</x:v>
      </x:c>
      <x:c r="H370" s="33" t="str">
        <x:f>IF(K370=0,"",IF(A370="","Podaj ID wyjścia",IF(IF(IFERROR(OR(CODE(UPPER(LEFT(A370,1)))&lt;65,CODE(UPPER(LEFT(A370,1)))&gt;90),TRUE),TRUE,OR(NOT(ISTEXT(A370)),LEN(A370)&gt;64,LEN(A370)&lt;&gt;LEN(SUBSTITUTE(A370,"*","")),LEN(A370)&lt;&gt;LEN(SUBSTITUTE(A370,"?","")),LEN(A370)&lt;&gt;LEN(SUBSTITUTE(A370,"~","")),LEN(A370)&lt;&gt;LEN(SUBSTITUTE(A370,"=","")),LEN(A370)&lt;&gt;LEN(SUBSTITUTE(A370,"&lt;","")),LEN(A370)&lt;&gt;LEN(SUBSTITUTE(A370,"&gt;","")))),"ID: tekst zaczynający się od A–Z, do 64 znaków; bez *, ?, ~, =, &lt; i &gt;. Przykład: T-001.",IF(COUNTIFS('Exits'!$A$9:$A$608,A370)&lt;&gt;1,"ID wyjścia się powtarza",IF(B370="","Podaj ID nadrzędnej transakcji",IF(IF(IFERROR(OR(CODE(UPPER(LEFT(B370,1)))&lt;65,CODE(UPPER(LEFT(B370,1)))&gt;90),TRUE),TRUE,OR(NOT(ISTEXT(B370)),LEN(B370)&gt;64,LEN(B370)&lt;&gt;LEN(SUBSTITUTE(B370,"*","")),LEN(B370)&lt;&gt;LEN(SUBSTITUTE(B370,"?","")),LEN(B370)&lt;&gt;LEN(SUBSTITUTE(B370,"~","")),LEN(B370)&lt;&gt;LEN(SUBSTITUTE(B370,"=","")),LEN(B370)&lt;&gt;LEN(SUBSTITUTE(B370,"&lt;","")),LEN(B370)&lt;&gt;LEN(SUBSTITUTE(B370,"&gt;","")))),"ID: tekst zaczynający się od A–Z, do 64 znaków; bez *, ?, ~, =, &lt; i &gt;. Przykład: T-001.",IF(COUNTIFS('Trades'!$A$9:$A$208,B370)&lt;&gt;1,"ID musi pasować do jednego wiersza Trades",IF(NOT(ISNUMBER(C370)),"Podaj prawidłowy czas zamknięcia",IF(OR(C370&lt;1,C370&gt;2958465),"Podaj prawidłowy czas zamknięcia",IF(NOT(ISNUMBER(D370)),"Podaj dodatnią zamkniętą ilość",IF(OR(D370&lt;=0,D370&gt;1000000,ROUND(D370,8)&lt;&gt;D370),"Podaj dodatnią zamkniętą ilość",IF(NOT(ISNUMBER(INDEX('Trades'!$D$9:$D$208,MATCH(B370,'Trades'!$A$9:$A$208,0)))),"Podaj prawidłowy czas otwarcia",IF(C370&lt;INDEX('Trades'!$D$9:$D$208,MATCH(B370,'Trades'!$A$9:$A$208,0)),"Wyjście poprzedza otwarcie",IF(AND(E370&lt;&gt;"",OR(NOT(ISNUMBER(E370)),E370&lt;=0)),"Podaj dodatnią cenę lub pozostaw puste",IF(AND(F370&lt;&gt;"",NOT(ISNUMBER(F370))),"P&amp;L brutto musi być liczbą lub pozostać pusty",IF(AND(ISNUMBER(F370),OR(ABS(F370)&gt;1000000000,ROUND(F370,2)&lt;&gt;F370)),"Kwoty: do 2 miejsc po przecinku; wartość bezwzględna wpisu ≤ 1 000 000 000.",""))))))))))))))))</x:f>
      </x:c>
      <x:c r="I370" s="29" t="str">
        <x:f>IF(ISNUMBER(D370),ROUND(D370,8),"")</x:f>
      </x:c>
      <x:c r="J370" s="29" t="n">
        <x:f>IF(ISNUMBER(F370),1,0)</x:f>
        <x:v>0</x:v>
      </x:c>
      <x:c r="K370" s="29" t="n">
        <x:f>IF(COUNTA(A370:F370)=0,0,1)</x:f>
        <x:v>0</x:v>
      </x:c>
    </x:row>
    <x:row r="371" ht="36" customHeight="1">
      <x:c r="A371" s="34"/>
      <x:c r="B371" s="34"/>
      <x:c r="C371" s="35"/>
      <x:c r="D371" s="36"/>
      <x:c r="E371" s="36"/>
      <x:c r="F371" s="37"/>
      <x:c r="G371" s="38" t="n">
        <x:f>IF(K371=0,0,IF(H371="",1,-1))</x:f>
        <x:v>0</x:v>
      </x:c>
      <x:c r="H371" s="33" t="str">
        <x:f>IF(K371=0,"",IF(A371="","Podaj ID wyjścia",IF(IF(IFERROR(OR(CODE(UPPER(LEFT(A371,1)))&lt;65,CODE(UPPER(LEFT(A371,1)))&gt;90),TRUE),TRUE,OR(NOT(ISTEXT(A371)),LEN(A371)&gt;64,LEN(A371)&lt;&gt;LEN(SUBSTITUTE(A371,"*","")),LEN(A371)&lt;&gt;LEN(SUBSTITUTE(A371,"?","")),LEN(A371)&lt;&gt;LEN(SUBSTITUTE(A371,"~","")),LEN(A371)&lt;&gt;LEN(SUBSTITUTE(A371,"=","")),LEN(A371)&lt;&gt;LEN(SUBSTITUTE(A371,"&lt;","")),LEN(A371)&lt;&gt;LEN(SUBSTITUTE(A371,"&gt;","")))),"ID: tekst zaczynający się od A–Z, do 64 znaków; bez *, ?, ~, =, &lt; i &gt;. Przykład: T-001.",IF(COUNTIFS('Exits'!$A$9:$A$608,A371)&lt;&gt;1,"ID wyjścia się powtarza",IF(B371="","Podaj ID nadrzędnej transakcji",IF(IF(IFERROR(OR(CODE(UPPER(LEFT(B371,1)))&lt;65,CODE(UPPER(LEFT(B371,1)))&gt;90),TRUE),TRUE,OR(NOT(ISTEXT(B371)),LEN(B371)&gt;64,LEN(B371)&lt;&gt;LEN(SUBSTITUTE(B371,"*","")),LEN(B371)&lt;&gt;LEN(SUBSTITUTE(B371,"?","")),LEN(B371)&lt;&gt;LEN(SUBSTITUTE(B371,"~","")),LEN(B371)&lt;&gt;LEN(SUBSTITUTE(B371,"=","")),LEN(B371)&lt;&gt;LEN(SUBSTITUTE(B371,"&lt;","")),LEN(B371)&lt;&gt;LEN(SUBSTITUTE(B371,"&gt;","")))),"ID: tekst zaczynający się od A–Z, do 64 znaków; bez *, ?, ~, =, &lt; i &gt;. Przykład: T-001.",IF(COUNTIFS('Trades'!$A$9:$A$208,B371)&lt;&gt;1,"ID musi pasować do jednego wiersza Trades",IF(NOT(ISNUMBER(C371)),"Podaj prawidłowy czas zamknięcia",IF(OR(C371&lt;1,C371&gt;2958465),"Podaj prawidłowy czas zamknięcia",IF(NOT(ISNUMBER(D371)),"Podaj dodatnią zamkniętą ilość",IF(OR(D371&lt;=0,D371&gt;1000000,ROUND(D371,8)&lt;&gt;D371),"Podaj dodatnią zamkniętą ilość",IF(NOT(ISNUMBER(INDEX('Trades'!$D$9:$D$208,MATCH(B371,'Trades'!$A$9:$A$208,0)))),"Podaj prawidłowy czas otwarcia",IF(C371&lt;INDEX('Trades'!$D$9:$D$208,MATCH(B371,'Trades'!$A$9:$A$208,0)),"Wyjście poprzedza otwarcie",IF(AND(E371&lt;&gt;"",OR(NOT(ISNUMBER(E371)),E371&lt;=0)),"Podaj dodatnią cenę lub pozostaw puste",IF(AND(F371&lt;&gt;"",NOT(ISNUMBER(F371))),"P&amp;L brutto musi być liczbą lub pozostać pusty",IF(AND(ISNUMBER(F371),OR(ABS(F371)&gt;1000000000,ROUND(F371,2)&lt;&gt;F371)),"Kwoty: do 2 miejsc po przecinku; wartość bezwzględna wpisu ≤ 1 000 000 000.",""))))))))))))))))</x:f>
      </x:c>
      <x:c r="I371" s="29" t="str">
        <x:f>IF(ISNUMBER(D371),ROUND(D371,8),"")</x:f>
      </x:c>
      <x:c r="J371" s="29" t="n">
        <x:f>IF(ISNUMBER(F371),1,0)</x:f>
        <x:v>0</x:v>
      </x:c>
      <x:c r="K371" s="29" t="n">
        <x:f>IF(COUNTA(A371:F371)=0,0,1)</x:f>
        <x:v>0</x:v>
      </x:c>
    </x:row>
    <x:row r="372" ht="36" customHeight="1">
      <x:c r="A372" s="34"/>
      <x:c r="B372" s="34"/>
      <x:c r="C372" s="35"/>
      <x:c r="D372" s="36"/>
      <x:c r="E372" s="36"/>
      <x:c r="F372" s="37"/>
      <x:c r="G372" s="38" t="n">
        <x:f>IF(K372=0,0,IF(H372="",1,-1))</x:f>
        <x:v>0</x:v>
      </x:c>
      <x:c r="H372" s="33" t="str">
        <x:f>IF(K372=0,"",IF(A372="","Podaj ID wyjścia",IF(IF(IFERROR(OR(CODE(UPPER(LEFT(A372,1)))&lt;65,CODE(UPPER(LEFT(A372,1)))&gt;90),TRUE),TRUE,OR(NOT(ISTEXT(A372)),LEN(A372)&gt;64,LEN(A372)&lt;&gt;LEN(SUBSTITUTE(A372,"*","")),LEN(A372)&lt;&gt;LEN(SUBSTITUTE(A372,"?","")),LEN(A372)&lt;&gt;LEN(SUBSTITUTE(A372,"~","")),LEN(A372)&lt;&gt;LEN(SUBSTITUTE(A372,"=","")),LEN(A372)&lt;&gt;LEN(SUBSTITUTE(A372,"&lt;","")),LEN(A372)&lt;&gt;LEN(SUBSTITUTE(A372,"&gt;","")))),"ID: tekst zaczynający się od A–Z, do 64 znaków; bez *, ?, ~, =, &lt; i &gt;. Przykład: T-001.",IF(COUNTIFS('Exits'!$A$9:$A$608,A372)&lt;&gt;1,"ID wyjścia się powtarza",IF(B372="","Podaj ID nadrzędnej transakcji",IF(IF(IFERROR(OR(CODE(UPPER(LEFT(B372,1)))&lt;65,CODE(UPPER(LEFT(B372,1)))&gt;90),TRUE),TRUE,OR(NOT(ISTEXT(B372)),LEN(B372)&gt;64,LEN(B372)&lt;&gt;LEN(SUBSTITUTE(B372,"*","")),LEN(B372)&lt;&gt;LEN(SUBSTITUTE(B372,"?","")),LEN(B372)&lt;&gt;LEN(SUBSTITUTE(B372,"~","")),LEN(B372)&lt;&gt;LEN(SUBSTITUTE(B372,"=","")),LEN(B372)&lt;&gt;LEN(SUBSTITUTE(B372,"&lt;","")),LEN(B372)&lt;&gt;LEN(SUBSTITUTE(B372,"&gt;","")))),"ID: tekst zaczynający się od A–Z, do 64 znaków; bez *, ?, ~, =, &lt; i &gt;. Przykład: T-001.",IF(COUNTIFS('Trades'!$A$9:$A$208,B372)&lt;&gt;1,"ID musi pasować do jednego wiersza Trades",IF(NOT(ISNUMBER(C372)),"Podaj prawidłowy czas zamknięcia",IF(OR(C372&lt;1,C372&gt;2958465),"Podaj prawidłowy czas zamknięcia",IF(NOT(ISNUMBER(D372)),"Podaj dodatnią zamkniętą ilość",IF(OR(D372&lt;=0,D372&gt;1000000,ROUND(D372,8)&lt;&gt;D372),"Podaj dodatnią zamkniętą ilość",IF(NOT(ISNUMBER(INDEX('Trades'!$D$9:$D$208,MATCH(B372,'Trades'!$A$9:$A$208,0)))),"Podaj prawidłowy czas otwarcia",IF(C372&lt;INDEX('Trades'!$D$9:$D$208,MATCH(B372,'Trades'!$A$9:$A$208,0)),"Wyjście poprzedza otwarcie",IF(AND(E372&lt;&gt;"",OR(NOT(ISNUMBER(E372)),E372&lt;=0)),"Podaj dodatnią cenę lub pozostaw puste",IF(AND(F372&lt;&gt;"",NOT(ISNUMBER(F372))),"P&amp;L brutto musi być liczbą lub pozostać pusty",IF(AND(ISNUMBER(F372),OR(ABS(F372)&gt;1000000000,ROUND(F372,2)&lt;&gt;F372)),"Kwoty: do 2 miejsc po przecinku; wartość bezwzględna wpisu ≤ 1 000 000 000.",""))))))))))))))))</x:f>
      </x:c>
      <x:c r="I372" s="29" t="str">
        <x:f>IF(ISNUMBER(D372),ROUND(D372,8),"")</x:f>
      </x:c>
      <x:c r="J372" s="29" t="n">
        <x:f>IF(ISNUMBER(F372),1,0)</x:f>
        <x:v>0</x:v>
      </x:c>
      <x:c r="K372" s="29" t="n">
        <x:f>IF(COUNTA(A372:F372)=0,0,1)</x:f>
        <x:v>0</x:v>
      </x:c>
    </x:row>
    <x:row r="373" ht="36" customHeight="1">
      <x:c r="A373" s="34"/>
      <x:c r="B373" s="34"/>
      <x:c r="C373" s="35"/>
      <x:c r="D373" s="36"/>
      <x:c r="E373" s="36"/>
      <x:c r="F373" s="37"/>
      <x:c r="G373" s="38" t="n">
        <x:f>IF(K373=0,0,IF(H373="",1,-1))</x:f>
        <x:v>0</x:v>
      </x:c>
      <x:c r="H373" s="33" t="str">
        <x:f>IF(K373=0,"",IF(A373="","Podaj ID wyjścia",IF(IF(IFERROR(OR(CODE(UPPER(LEFT(A373,1)))&lt;65,CODE(UPPER(LEFT(A373,1)))&gt;90),TRUE),TRUE,OR(NOT(ISTEXT(A373)),LEN(A373)&gt;64,LEN(A373)&lt;&gt;LEN(SUBSTITUTE(A373,"*","")),LEN(A373)&lt;&gt;LEN(SUBSTITUTE(A373,"?","")),LEN(A373)&lt;&gt;LEN(SUBSTITUTE(A373,"~","")),LEN(A373)&lt;&gt;LEN(SUBSTITUTE(A373,"=","")),LEN(A373)&lt;&gt;LEN(SUBSTITUTE(A373,"&lt;","")),LEN(A373)&lt;&gt;LEN(SUBSTITUTE(A373,"&gt;","")))),"ID: tekst zaczynający się od A–Z, do 64 znaków; bez *, ?, ~, =, &lt; i &gt;. Przykład: T-001.",IF(COUNTIFS('Exits'!$A$9:$A$608,A373)&lt;&gt;1,"ID wyjścia się powtarza",IF(B373="","Podaj ID nadrzędnej transakcji",IF(IF(IFERROR(OR(CODE(UPPER(LEFT(B373,1)))&lt;65,CODE(UPPER(LEFT(B373,1)))&gt;90),TRUE),TRUE,OR(NOT(ISTEXT(B373)),LEN(B373)&gt;64,LEN(B373)&lt;&gt;LEN(SUBSTITUTE(B373,"*","")),LEN(B373)&lt;&gt;LEN(SUBSTITUTE(B373,"?","")),LEN(B373)&lt;&gt;LEN(SUBSTITUTE(B373,"~","")),LEN(B373)&lt;&gt;LEN(SUBSTITUTE(B373,"=","")),LEN(B373)&lt;&gt;LEN(SUBSTITUTE(B373,"&lt;","")),LEN(B373)&lt;&gt;LEN(SUBSTITUTE(B373,"&gt;","")))),"ID: tekst zaczynający się od A–Z, do 64 znaków; bez *, ?, ~, =, &lt; i &gt;. Przykład: T-001.",IF(COUNTIFS('Trades'!$A$9:$A$208,B373)&lt;&gt;1,"ID musi pasować do jednego wiersza Trades",IF(NOT(ISNUMBER(C373)),"Podaj prawidłowy czas zamknięcia",IF(OR(C373&lt;1,C373&gt;2958465),"Podaj prawidłowy czas zamknięcia",IF(NOT(ISNUMBER(D373)),"Podaj dodatnią zamkniętą ilość",IF(OR(D373&lt;=0,D373&gt;1000000,ROUND(D373,8)&lt;&gt;D373),"Podaj dodatnią zamkniętą ilość",IF(NOT(ISNUMBER(INDEX('Trades'!$D$9:$D$208,MATCH(B373,'Trades'!$A$9:$A$208,0)))),"Podaj prawidłowy czas otwarcia",IF(C373&lt;INDEX('Trades'!$D$9:$D$208,MATCH(B373,'Trades'!$A$9:$A$208,0)),"Wyjście poprzedza otwarcie",IF(AND(E373&lt;&gt;"",OR(NOT(ISNUMBER(E373)),E373&lt;=0)),"Podaj dodatnią cenę lub pozostaw puste",IF(AND(F373&lt;&gt;"",NOT(ISNUMBER(F373))),"P&amp;L brutto musi być liczbą lub pozostać pusty",IF(AND(ISNUMBER(F373),OR(ABS(F373)&gt;1000000000,ROUND(F373,2)&lt;&gt;F373)),"Kwoty: do 2 miejsc po przecinku; wartość bezwzględna wpisu ≤ 1 000 000 000.",""))))))))))))))))</x:f>
      </x:c>
      <x:c r="I373" s="29" t="str">
        <x:f>IF(ISNUMBER(D373),ROUND(D373,8),"")</x:f>
      </x:c>
      <x:c r="J373" s="29" t="n">
        <x:f>IF(ISNUMBER(F373),1,0)</x:f>
        <x:v>0</x:v>
      </x:c>
      <x:c r="K373" s="29" t="n">
        <x:f>IF(COUNTA(A373:F373)=0,0,1)</x:f>
        <x:v>0</x:v>
      </x:c>
    </x:row>
    <x:row r="374" ht="36" customHeight="1">
      <x:c r="A374" s="34"/>
      <x:c r="B374" s="34"/>
      <x:c r="C374" s="35"/>
      <x:c r="D374" s="36"/>
      <x:c r="E374" s="36"/>
      <x:c r="F374" s="37"/>
      <x:c r="G374" s="38" t="n">
        <x:f>IF(K374=0,0,IF(H374="",1,-1))</x:f>
        <x:v>0</x:v>
      </x:c>
      <x:c r="H374" s="33" t="str">
        <x:f>IF(K374=0,"",IF(A374="","Podaj ID wyjścia",IF(IF(IFERROR(OR(CODE(UPPER(LEFT(A374,1)))&lt;65,CODE(UPPER(LEFT(A374,1)))&gt;90),TRUE),TRUE,OR(NOT(ISTEXT(A374)),LEN(A374)&gt;64,LEN(A374)&lt;&gt;LEN(SUBSTITUTE(A374,"*","")),LEN(A374)&lt;&gt;LEN(SUBSTITUTE(A374,"?","")),LEN(A374)&lt;&gt;LEN(SUBSTITUTE(A374,"~","")),LEN(A374)&lt;&gt;LEN(SUBSTITUTE(A374,"=","")),LEN(A374)&lt;&gt;LEN(SUBSTITUTE(A374,"&lt;","")),LEN(A374)&lt;&gt;LEN(SUBSTITUTE(A374,"&gt;","")))),"ID: tekst zaczynający się od A–Z, do 64 znaków; bez *, ?, ~, =, &lt; i &gt;. Przykład: T-001.",IF(COUNTIFS('Exits'!$A$9:$A$608,A374)&lt;&gt;1,"ID wyjścia się powtarza",IF(B374="","Podaj ID nadrzędnej transakcji",IF(IF(IFERROR(OR(CODE(UPPER(LEFT(B374,1)))&lt;65,CODE(UPPER(LEFT(B374,1)))&gt;90),TRUE),TRUE,OR(NOT(ISTEXT(B374)),LEN(B374)&gt;64,LEN(B374)&lt;&gt;LEN(SUBSTITUTE(B374,"*","")),LEN(B374)&lt;&gt;LEN(SUBSTITUTE(B374,"?","")),LEN(B374)&lt;&gt;LEN(SUBSTITUTE(B374,"~","")),LEN(B374)&lt;&gt;LEN(SUBSTITUTE(B374,"=","")),LEN(B374)&lt;&gt;LEN(SUBSTITUTE(B374,"&lt;","")),LEN(B374)&lt;&gt;LEN(SUBSTITUTE(B374,"&gt;","")))),"ID: tekst zaczynający się od A–Z, do 64 znaków; bez *, ?, ~, =, &lt; i &gt;. Przykład: T-001.",IF(COUNTIFS('Trades'!$A$9:$A$208,B374)&lt;&gt;1,"ID musi pasować do jednego wiersza Trades",IF(NOT(ISNUMBER(C374)),"Podaj prawidłowy czas zamknięcia",IF(OR(C374&lt;1,C374&gt;2958465),"Podaj prawidłowy czas zamknięcia",IF(NOT(ISNUMBER(D374)),"Podaj dodatnią zamkniętą ilość",IF(OR(D374&lt;=0,D374&gt;1000000,ROUND(D374,8)&lt;&gt;D374),"Podaj dodatnią zamkniętą ilość",IF(NOT(ISNUMBER(INDEX('Trades'!$D$9:$D$208,MATCH(B374,'Trades'!$A$9:$A$208,0)))),"Podaj prawidłowy czas otwarcia",IF(C374&lt;INDEX('Trades'!$D$9:$D$208,MATCH(B374,'Trades'!$A$9:$A$208,0)),"Wyjście poprzedza otwarcie",IF(AND(E374&lt;&gt;"",OR(NOT(ISNUMBER(E374)),E374&lt;=0)),"Podaj dodatnią cenę lub pozostaw puste",IF(AND(F374&lt;&gt;"",NOT(ISNUMBER(F374))),"P&amp;L brutto musi być liczbą lub pozostać pusty",IF(AND(ISNUMBER(F374),OR(ABS(F374)&gt;1000000000,ROUND(F374,2)&lt;&gt;F374)),"Kwoty: do 2 miejsc po przecinku; wartość bezwzględna wpisu ≤ 1 000 000 000.",""))))))))))))))))</x:f>
      </x:c>
      <x:c r="I374" s="29" t="str">
        <x:f>IF(ISNUMBER(D374),ROUND(D374,8),"")</x:f>
      </x:c>
      <x:c r="J374" s="29" t="n">
        <x:f>IF(ISNUMBER(F374),1,0)</x:f>
        <x:v>0</x:v>
      </x:c>
      <x:c r="K374" s="29" t="n">
        <x:f>IF(COUNTA(A374:F374)=0,0,1)</x:f>
        <x:v>0</x:v>
      </x:c>
    </x:row>
    <x:row r="375" ht="36" customHeight="1">
      <x:c r="A375" s="34"/>
      <x:c r="B375" s="34"/>
      <x:c r="C375" s="35"/>
      <x:c r="D375" s="36"/>
      <x:c r="E375" s="36"/>
      <x:c r="F375" s="37"/>
      <x:c r="G375" s="38" t="n">
        <x:f>IF(K375=0,0,IF(H375="",1,-1))</x:f>
        <x:v>0</x:v>
      </x:c>
      <x:c r="H375" s="33" t="str">
        <x:f>IF(K375=0,"",IF(A375="","Podaj ID wyjścia",IF(IF(IFERROR(OR(CODE(UPPER(LEFT(A375,1)))&lt;65,CODE(UPPER(LEFT(A375,1)))&gt;90),TRUE),TRUE,OR(NOT(ISTEXT(A375)),LEN(A375)&gt;64,LEN(A375)&lt;&gt;LEN(SUBSTITUTE(A375,"*","")),LEN(A375)&lt;&gt;LEN(SUBSTITUTE(A375,"?","")),LEN(A375)&lt;&gt;LEN(SUBSTITUTE(A375,"~","")),LEN(A375)&lt;&gt;LEN(SUBSTITUTE(A375,"=","")),LEN(A375)&lt;&gt;LEN(SUBSTITUTE(A375,"&lt;","")),LEN(A375)&lt;&gt;LEN(SUBSTITUTE(A375,"&gt;","")))),"ID: tekst zaczynający się od A–Z, do 64 znaków; bez *, ?, ~, =, &lt; i &gt;. Przykład: T-001.",IF(COUNTIFS('Exits'!$A$9:$A$608,A375)&lt;&gt;1,"ID wyjścia się powtarza",IF(B375="","Podaj ID nadrzędnej transakcji",IF(IF(IFERROR(OR(CODE(UPPER(LEFT(B375,1)))&lt;65,CODE(UPPER(LEFT(B375,1)))&gt;90),TRUE),TRUE,OR(NOT(ISTEXT(B375)),LEN(B375)&gt;64,LEN(B375)&lt;&gt;LEN(SUBSTITUTE(B375,"*","")),LEN(B375)&lt;&gt;LEN(SUBSTITUTE(B375,"?","")),LEN(B375)&lt;&gt;LEN(SUBSTITUTE(B375,"~","")),LEN(B375)&lt;&gt;LEN(SUBSTITUTE(B375,"=","")),LEN(B375)&lt;&gt;LEN(SUBSTITUTE(B375,"&lt;","")),LEN(B375)&lt;&gt;LEN(SUBSTITUTE(B375,"&gt;","")))),"ID: tekst zaczynający się od A–Z, do 64 znaków; bez *, ?, ~, =, &lt; i &gt;. Przykład: T-001.",IF(COUNTIFS('Trades'!$A$9:$A$208,B375)&lt;&gt;1,"ID musi pasować do jednego wiersza Trades",IF(NOT(ISNUMBER(C375)),"Podaj prawidłowy czas zamknięcia",IF(OR(C375&lt;1,C375&gt;2958465),"Podaj prawidłowy czas zamknięcia",IF(NOT(ISNUMBER(D375)),"Podaj dodatnią zamkniętą ilość",IF(OR(D375&lt;=0,D375&gt;1000000,ROUND(D375,8)&lt;&gt;D375),"Podaj dodatnią zamkniętą ilość",IF(NOT(ISNUMBER(INDEX('Trades'!$D$9:$D$208,MATCH(B375,'Trades'!$A$9:$A$208,0)))),"Podaj prawidłowy czas otwarcia",IF(C375&lt;INDEX('Trades'!$D$9:$D$208,MATCH(B375,'Trades'!$A$9:$A$208,0)),"Wyjście poprzedza otwarcie",IF(AND(E375&lt;&gt;"",OR(NOT(ISNUMBER(E375)),E375&lt;=0)),"Podaj dodatnią cenę lub pozostaw puste",IF(AND(F375&lt;&gt;"",NOT(ISNUMBER(F375))),"P&amp;L brutto musi być liczbą lub pozostać pusty",IF(AND(ISNUMBER(F375),OR(ABS(F375)&gt;1000000000,ROUND(F375,2)&lt;&gt;F375)),"Kwoty: do 2 miejsc po przecinku; wartość bezwzględna wpisu ≤ 1 000 000 000.",""))))))))))))))))</x:f>
      </x:c>
      <x:c r="I375" s="29" t="str">
        <x:f>IF(ISNUMBER(D375),ROUND(D375,8),"")</x:f>
      </x:c>
      <x:c r="J375" s="29" t="n">
        <x:f>IF(ISNUMBER(F375),1,0)</x:f>
        <x:v>0</x:v>
      </x:c>
      <x:c r="K375" s="29" t="n">
        <x:f>IF(COUNTA(A375:F375)=0,0,1)</x:f>
        <x:v>0</x:v>
      </x:c>
    </x:row>
    <x:row r="376" ht="36" customHeight="1">
      <x:c r="A376" s="34"/>
      <x:c r="B376" s="34"/>
      <x:c r="C376" s="35"/>
      <x:c r="D376" s="36"/>
      <x:c r="E376" s="36"/>
      <x:c r="F376" s="37"/>
      <x:c r="G376" s="38" t="n">
        <x:f>IF(K376=0,0,IF(H376="",1,-1))</x:f>
        <x:v>0</x:v>
      </x:c>
      <x:c r="H376" s="33" t="str">
        <x:f>IF(K376=0,"",IF(A376="","Podaj ID wyjścia",IF(IF(IFERROR(OR(CODE(UPPER(LEFT(A376,1)))&lt;65,CODE(UPPER(LEFT(A376,1)))&gt;90),TRUE),TRUE,OR(NOT(ISTEXT(A376)),LEN(A376)&gt;64,LEN(A376)&lt;&gt;LEN(SUBSTITUTE(A376,"*","")),LEN(A376)&lt;&gt;LEN(SUBSTITUTE(A376,"?","")),LEN(A376)&lt;&gt;LEN(SUBSTITUTE(A376,"~","")),LEN(A376)&lt;&gt;LEN(SUBSTITUTE(A376,"=","")),LEN(A376)&lt;&gt;LEN(SUBSTITUTE(A376,"&lt;","")),LEN(A376)&lt;&gt;LEN(SUBSTITUTE(A376,"&gt;","")))),"ID: tekst zaczynający się od A–Z, do 64 znaków; bez *, ?, ~, =, &lt; i &gt;. Przykład: T-001.",IF(COUNTIFS('Exits'!$A$9:$A$608,A376)&lt;&gt;1,"ID wyjścia się powtarza",IF(B376="","Podaj ID nadrzędnej transakcji",IF(IF(IFERROR(OR(CODE(UPPER(LEFT(B376,1)))&lt;65,CODE(UPPER(LEFT(B376,1)))&gt;90),TRUE),TRUE,OR(NOT(ISTEXT(B376)),LEN(B376)&gt;64,LEN(B376)&lt;&gt;LEN(SUBSTITUTE(B376,"*","")),LEN(B376)&lt;&gt;LEN(SUBSTITUTE(B376,"?","")),LEN(B376)&lt;&gt;LEN(SUBSTITUTE(B376,"~","")),LEN(B376)&lt;&gt;LEN(SUBSTITUTE(B376,"=","")),LEN(B376)&lt;&gt;LEN(SUBSTITUTE(B376,"&lt;","")),LEN(B376)&lt;&gt;LEN(SUBSTITUTE(B376,"&gt;","")))),"ID: tekst zaczynający się od A–Z, do 64 znaków; bez *, ?, ~, =, &lt; i &gt;. Przykład: T-001.",IF(COUNTIFS('Trades'!$A$9:$A$208,B376)&lt;&gt;1,"ID musi pasować do jednego wiersza Trades",IF(NOT(ISNUMBER(C376)),"Podaj prawidłowy czas zamknięcia",IF(OR(C376&lt;1,C376&gt;2958465),"Podaj prawidłowy czas zamknięcia",IF(NOT(ISNUMBER(D376)),"Podaj dodatnią zamkniętą ilość",IF(OR(D376&lt;=0,D376&gt;1000000,ROUND(D376,8)&lt;&gt;D376),"Podaj dodatnią zamkniętą ilość",IF(NOT(ISNUMBER(INDEX('Trades'!$D$9:$D$208,MATCH(B376,'Trades'!$A$9:$A$208,0)))),"Podaj prawidłowy czas otwarcia",IF(C376&lt;INDEX('Trades'!$D$9:$D$208,MATCH(B376,'Trades'!$A$9:$A$208,0)),"Wyjście poprzedza otwarcie",IF(AND(E376&lt;&gt;"",OR(NOT(ISNUMBER(E376)),E376&lt;=0)),"Podaj dodatnią cenę lub pozostaw puste",IF(AND(F376&lt;&gt;"",NOT(ISNUMBER(F376))),"P&amp;L brutto musi być liczbą lub pozostać pusty",IF(AND(ISNUMBER(F376),OR(ABS(F376)&gt;1000000000,ROUND(F376,2)&lt;&gt;F376)),"Kwoty: do 2 miejsc po przecinku; wartość bezwzględna wpisu ≤ 1 000 000 000.",""))))))))))))))))</x:f>
      </x:c>
      <x:c r="I376" s="29" t="str">
        <x:f>IF(ISNUMBER(D376),ROUND(D376,8),"")</x:f>
      </x:c>
      <x:c r="J376" s="29" t="n">
        <x:f>IF(ISNUMBER(F376),1,0)</x:f>
        <x:v>0</x:v>
      </x:c>
      <x:c r="K376" s="29" t="n">
        <x:f>IF(COUNTA(A376:F376)=0,0,1)</x:f>
        <x:v>0</x:v>
      </x:c>
    </x:row>
    <x:row r="377" ht="36" customHeight="1">
      <x:c r="A377" s="34"/>
      <x:c r="B377" s="34"/>
      <x:c r="C377" s="35"/>
      <x:c r="D377" s="36"/>
      <x:c r="E377" s="36"/>
      <x:c r="F377" s="37"/>
      <x:c r="G377" s="38" t="n">
        <x:f>IF(K377=0,0,IF(H377="",1,-1))</x:f>
        <x:v>0</x:v>
      </x:c>
      <x:c r="H377" s="33" t="str">
        <x:f>IF(K377=0,"",IF(A377="","Podaj ID wyjścia",IF(IF(IFERROR(OR(CODE(UPPER(LEFT(A377,1)))&lt;65,CODE(UPPER(LEFT(A377,1)))&gt;90),TRUE),TRUE,OR(NOT(ISTEXT(A377)),LEN(A377)&gt;64,LEN(A377)&lt;&gt;LEN(SUBSTITUTE(A377,"*","")),LEN(A377)&lt;&gt;LEN(SUBSTITUTE(A377,"?","")),LEN(A377)&lt;&gt;LEN(SUBSTITUTE(A377,"~","")),LEN(A377)&lt;&gt;LEN(SUBSTITUTE(A377,"=","")),LEN(A377)&lt;&gt;LEN(SUBSTITUTE(A377,"&lt;","")),LEN(A377)&lt;&gt;LEN(SUBSTITUTE(A377,"&gt;","")))),"ID: tekst zaczynający się od A–Z, do 64 znaków; bez *, ?, ~, =, &lt; i &gt;. Przykład: T-001.",IF(COUNTIFS('Exits'!$A$9:$A$608,A377)&lt;&gt;1,"ID wyjścia się powtarza",IF(B377="","Podaj ID nadrzędnej transakcji",IF(IF(IFERROR(OR(CODE(UPPER(LEFT(B377,1)))&lt;65,CODE(UPPER(LEFT(B377,1)))&gt;90),TRUE),TRUE,OR(NOT(ISTEXT(B377)),LEN(B377)&gt;64,LEN(B377)&lt;&gt;LEN(SUBSTITUTE(B377,"*","")),LEN(B377)&lt;&gt;LEN(SUBSTITUTE(B377,"?","")),LEN(B377)&lt;&gt;LEN(SUBSTITUTE(B377,"~","")),LEN(B377)&lt;&gt;LEN(SUBSTITUTE(B377,"=","")),LEN(B377)&lt;&gt;LEN(SUBSTITUTE(B377,"&lt;","")),LEN(B377)&lt;&gt;LEN(SUBSTITUTE(B377,"&gt;","")))),"ID: tekst zaczynający się od A–Z, do 64 znaków; bez *, ?, ~, =, &lt; i &gt;. Przykład: T-001.",IF(COUNTIFS('Trades'!$A$9:$A$208,B377)&lt;&gt;1,"ID musi pasować do jednego wiersza Trades",IF(NOT(ISNUMBER(C377)),"Podaj prawidłowy czas zamknięcia",IF(OR(C377&lt;1,C377&gt;2958465),"Podaj prawidłowy czas zamknięcia",IF(NOT(ISNUMBER(D377)),"Podaj dodatnią zamkniętą ilość",IF(OR(D377&lt;=0,D377&gt;1000000,ROUND(D377,8)&lt;&gt;D377),"Podaj dodatnią zamkniętą ilość",IF(NOT(ISNUMBER(INDEX('Trades'!$D$9:$D$208,MATCH(B377,'Trades'!$A$9:$A$208,0)))),"Podaj prawidłowy czas otwarcia",IF(C377&lt;INDEX('Trades'!$D$9:$D$208,MATCH(B377,'Trades'!$A$9:$A$208,0)),"Wyjście poprzedza otwarcie",IF(AND(E377&lt;&gt;"",OR(NOT(ISNUMBER(E377)),E377&lt;=0)),"Podaj dodatnią cenę lub pozostaw puste",IF(AND(F377&lt;&gt;"",NOT(ISNUMBER(F377))),"P&amp;L brutto musi być liczbą lub pozostać pusty",IF(AND(ISNUMBER(F377),OR(ABS(F377)&gt;1000000000,ROUND(F377,2)&lt;&gt;F377)),"Kwoty: do 2 miejsc po przecinku; wartość bezwzględna wpisu ≤ 1 000 000 000.",""))))))))))))))))</x:f>
      </x:c>
      <x:c r="I377" s="29" t="str">
        <x:f>IF(ISNUMBER(D377),ROUND(D377,8),"")</x:f>
      </x:c>
      <x:c r="J377" s="29" t="n">
        <x:f>IF(ISNUMBER(F377),1,0)</x:f>
        <x:v>0</x:v>
      </x:c>
      <x:c r="K377" s="29" t="n">
        <x:f>IF(COUNTA(A377:F377)=0,0,1)</x:f>
        <x:v>0</x:v>
      </x:c>
    </x:row>
    <x:row r="378" ht="36" customHeight="1">
      <x:c r="A378" s="34"/>
      <x:c r="B378" s="34"/>
      <x:c r="C378" s="35"/>
      <x:c r="D378" s="36"/>
      <x:c r="E378" s="36"/>
      <x:c r="F378" s="37"/>
      <x:c r="G378" s="38" t="n">
        <x:f>IF(K378=0,0,IF(H378="",1,-1))</x:f>
        <x:v>0</x:v>
      </x:c>
      <x:c r="H378" s="33" t="str">
        <x:f>IF(K378=0,"",IF(A378="","Podaj ID wyjścia",IF(IF(IFERROR(OR(CODE(UPPER(LEFT(A378,1)))&lt;65,CODE(UPPER(LEFT(A378,1)))&gt;90),TRUE),TRUE,OR(NOT(ISTEXT(A378)),LEN(A378)&gt;64,LEN(A378)&lt;&gt;LEN(SUBSTITUTE(A378,"*","")),LEN(A378)&lt;&gt;LEN(SUBSTITUTE(A378,"?","")),LEN(A378)&lt;&gt;LEN(SUBSTITUTE(A378,"~","")),LEN(A378)&lt;&gt;LEN(SUBSTITUTE(A378,"=","")),LEN(A378)&lt;&gt;LEN(SUBSTITUTE(A378,"&lt;","")),LEN(A378)&lt;&gt;LEN(SUBSTITUTE(A378,"&gt;","")))),"ID: tekst zaczynający się od A–Z, do 64 znaków; bez *, ?, ~, =, &lt; i &gt;. Przykład: T-001.",IF(COUNTIFS('Exits'!$A$9:$A$608,A378)&lt;&gt;1,"ID wyjścia się powtarza",IF(B378="","Podaj ID nadrzędnej transakcji",IF(IF(IFERROR(OR(CODE(UPPER(LEFT(B378,1)))&lt;65,CODE(UPPER(LEFT(B378,1)))&gt;90),TRUE),TRUE,OR(NOT(ISTEXT(B378)),LEN(B378)&gt;64,LEN(B378)&lt;&gt;LEN(SUBSTITUTE(B378,"*","")),LEN(B378)&lt;&gt;LEN(SUBSTITUTE(B378,"?","")),LEN(B378)&lt;&gt;LEN(SUBSTITUTE(B378,"~","")),LEN(B378)&lt;&gt;LEN(SUBSTITUTE(B378,"=","")),LEN(B378)&lt;&gt;LEN(SUBSTITUTE(B378,"&lt;","")),LEN(B378)&lt;&gt;LEN(SUBSTITUTE(B378,"&gt;","")))),"ID: tekst zaczynający się od A–Z, do 64 znaków; bez *, ?, ~, =, &lt; i &gt;. Przykład: T-001.",IF(COUNTIFS('Trades'!$A$9:$A$208,B378)&lt;&gt;1,"ID musi pasować do jednego wiersza Trades",IF(NOT(ISNUMBER(C378)),"Podaj prawidłowy czas zamknięcia",IF(OR(C378&lt;1,C378&gt;2958465),"Podaj prawidłowy czas zamknięcia",IF(NOT(ISNUMBER(D378)),"Podaj dodatnią zamkniętą ilość",IF(OR(D378&lt;=0,D378&gt;1000000,ROUND(D378,8)&lt;&gt;D378),"Podaj dodatnią zamkniętą ilość",IF(NOT(ISNUMBER(INDEX('Trades'!$D$9:$D$208,MATCH(B378,'Trades'!$A$9:$A$208,0)))),"Podaj prawidłowy czas otwarcia",IF(C378&lt;INDEX('Trades'!$D$9:$D$208,MATCH(B378,'Trades'!$A$9:$A$208,0)),"Wyjście poprzedza otwarcie",IF(AND(E378&lt;&gt;"",OR(NOT(ISNUMBER(E378)),E378&lt;=0)),"Podaj dodatnią cenę lub pozostaw puste",IF(AND(F378&lt;&gt;"",NOT(ISNUMBER(F378))),"P&amp;L brutto musi być liczbą lub pozostać pusty",IF(AND(ISNUMBER(F378),OR(ABS(F378)&gt;1000000000,ROUND(F378,2)&lt;&gt;F378)),"Kwoty: do 2 miejsc po przecinku; wartość bezwzględna wpisu ≤ 1 000 000 000.",""))))))))))))))))</x:f>
      </x:c>
      <x:c r="I378" s="29" t="str">
        <x:f>IF(ISNUMBER(D378),ROUND(D378,8),"")</x:f>
      </x:c>
      <x:c r="J378" s="29" t="n">
        <x:f>IF(ISNUMBER(F378),1,0)</x:f>
        <x:v>0</x:v>
      </x:c>
      <x:c r="K378" s="29" t="n">
        <x:f>IF(COUNTA(A378:F378)=0,0,1)</x:f>
        <x:v>0</x:v>
      </x:c>
    </x:row>
    <x:row r="379" ht="36" customHeight="1">
      <x:c r="A379" s="34"/>
      <x:c r="B379" s="34"/>
      <x:c r="C379" s="35"/>
      <x:c r="D379" s="36"/>
      <x:c r="E379" s="36"/>
      <x:c r="F379" s="37"/>
      <x:c r="G379" s="38" t="n">
        <x:f>IF(K379=0,0,IF(H379="",1,-1))</x:f>
        <x:v>0</x:v>
      </x:c>
      <x:c r="H379" s="33" t="str">
        <x:f>IF(K379=0,"",IF(A379="","Podaj ID wyjścia",IF(IF(IFERROR(OR(CODE(UPPER(LEFT(A379,1)))&lt;65,CODE(UPPER(LEFT(A379,1)))&gt;90),TRUE),TRUE,OR(NOT(ISTEXT(A379)),LEN(A379)&gt;64,LEN(A379)&lt;&gt;LEN(SUBSTITUTE(A379,"*","")),LEN(A379)&lt;&gt;LEN(SUBSTITUTE(A379,"?","")),LEN(A379)&lt;&gt;LEN(SUBSTITUTE(A379,"~","")),LEN(A379)&lt;&gt;LEN(SUBSTITUTE(A379,"=","")),LEN(A379)&lt;&gt;LEN(SUBSTITUTE(A379,"&lt;","")),LEN(A379)&lt;&gt;LEN(SUBSTITUTE(A379,"&gt;","")))),"ID: tekst zaczynający się od A–Z, do 64 znaków; bez *, ?, ~, =, &lt; i &gt;. Przykład: T-001.",IF(COUNTIFS('Exits'!$A$9:$A$608,A379)&lt;&gt;1,"ID wyjścia się powtarza",IF(B379="","Podaj ID nadrzędnej transakcji",IF(IF(IFERROR(OR(CODE(UPPER(LEFT(B379,1)))&lt;65,CODE(UPPER(LEFT(B379,1)))&gt;90),TRUE),TRUE,OR(NOT(ISTEXT(B379)),LEN(B379)&gt;64,LEN(B379)&lt;&gt;LEN(SUBSTITUTE(B379,"*","")),LEN(B379)&lt;&gt;LEN(SUBSTITUTE(B379,"?","")),LEN(B379)&lt;&gt;LEN(SUBSTITUTE(B379,"~","")),LEN(B379)&lt;&gt;LEN(SUBSTITUTE(B379,"=","")),LEN(B379)&lt;&gt;LEN(SUBSTITUTE(B379,"&lt;","")),LEN(B379)&lt;&gt;LEN(SUBSTITUTE(B379,"&gt;","")))),"ID: tekst zaczynający się od A–Z, do 64 znaków; bez *, ?, ~, =, &lt; i &gt;. Przykład: T-001.",IF(COUNTIFS('Trades'!$A$9:$A$208,B379)&lt;&gt;1,"ID musi pasować do jednego wiersza Trades",IF(NOT(ISNUMBER(C379)),"Podaj prawidłowy czas zamknięcia",IF(OR(C379&lt;1,C379&gt;2958465),"Podaj prawidłowy czas zamknięcia",IF(NOT(ISNUMBER(D379)),"Podaj dodatnią zamkniętą ilość",IF(OR(D379&lt;=0,D379&gt;1000000,ROUND(D379,8)&lt;&gt;D379),"Podaj dodatnią zamkniętą ilość",IF(NOT(ISNUMBER(INDEX('Trades'!$D$9:$D$208,MATCH(B379,'Trades'!$A$9:$A$208,0)))),"Podaj prawidłowy czas otwarcia",IF(C379&lt;INDEX('Trades'!$D$9:$D$208,MATCH(B379,'Trades'!$A$9:$A$208,0)),"Wyjście poprzedza otwarcie",IF(AND(E379&lt;&gt;"",OR(NOT(ISNUMBER(E379)),E379&lt;=0)),"Podaj dodatnią cenę lub pozostaw puste",IF(AND(F379&lt;&gt;"",NOT(ISNUMBER(F379))),"P&amp;L brutto musi być liczbą lub pozostać pusty",IF(AND(ISNUMBER(F379),OR(ABS(F379)&gt;1000000000,ROUND(F379,2)&lt;&gt;F379)),"Kwoty: do 2 miejsc po przecinku; wartość bezwzględna wpisu ≤ 1 000 000 000.",""))))))))))))))))</x:f>
      </x:c>
      <x:c r="I379" s="29" t="str">
        <x:f>IF(ISNUMBER(D379),ROUND(D379,8),"")</x:f>
      </x:c>
      <x:c r="J379" s="29" t="n">
        <x:f>IF(ISNUMBER(F379),1,0)</x:f>
        <x:v>0</x:v>
      </x:c>
      <x:c r="K379" s="29" t="n">
        <x:f>IF(COUNTA(A379:F379)=0,0,1)</x:f>
        <x:v>0</x:v>
      </x:c>
    </x:row>
    <x:row r="380" ht="36" customHeight="1">
      <x:c r="A380" s="34"/>
      <x:c r="B380" s="34"/>
      <x:c r="C380" s="35"/>
      <x:c r="D380" s="36"/>
      <x:c r="E380" s="36"/>
      <x:c r="F380" s="37"/>
      <x:c r="G380" s="38" t="n">
        <x:f>IF(K380=0,0,IF(H380="",1,-1))</x:f>
        <x:v>0</x:v>
      </x:c>
      <x:c r="H380" s="33" t="str">
        <x:f>IF(K380=0,"",IF(A380="","Podaj ID wyjścia",IF(IF(IFERROR(OR(CODE(UPPER(LEFT(A380,1)))&lt;65,CODE(UPPER(LEFT(A380,1)))&gt;90),TRUE),TRUE,OR(NOT(ISTEXT(A380)),LEN(A380)&gt;64,LEN(A380)&lt;&gt;LEN(SUBSTITUTE(A380,"*","")),LEN(A380)&lt;&gt;LEN(SUBSTITUTE(A380,"?","")),LEN(A380)&lt;&gt;LEN(SUBSTITUTE(A380,"~","")),LEN(A380)&lt;&gt;LEN(SUBSTITUTE(A380,"=","")),LEN(A380)&lt;&gt;LEN(SUBSTITUTE(A380,"&lt;","")),LEN(A380)&lt;&gt;LEN(SUBSTITUTE(A380,"&gt;","")))),"ID: tekst zaczynający się od A–Z, do 64 znaków; bez *, ?, ~, =, &lt; i &gt;. Przykład: T-001.",IF(COUNTIFS('Exits'!$A$9:$A$608,A380)&lt;&gt;1,"ID wyjścia się powtarza",IF(B380="","Podaj ID nadrzędnej transakcji",IF(IF(IFERROR(OR(CODE(UPPER(LEFT(B380,1)))&lt;65,CODE(UPPER(LEFT(B380,1)))&gt;90),TRUE),TRUE,OR(NOT(ISTEXT(B380)),LEN(B380)&gt;64,LEN(B380)&lt;&gt;LEN(SUBSTITUTE(B380,"*","")),LEN(B380)&lt;&gt;LEN(SUBSTITUTE(B380,"?","")),LEN(B380)&lt;&gt;LEN(SUBSTITUTE(B380,"~","")),LEN(B380)&lt;&gt;LEN(SUBSTITUTE(B380,"=","")),LEN(B380)&lt;&gt;LEN(SUBSTITUTE(B380,"&lt;","")),LEN(B380)&lt;&gt;LEN(SUBSTITUTE(B380,"&gt;","")))),"ID: tekst zaczynający się od A–Z, do 64 znaków; bez *, ?, ~, =, &lt; i &gt;. Przykład: T-001.",IF(COUNTIFS('Trades'!$A$9:$A$208,B380)&lt;&gt;1,"ID musi pasować do jednego wiersza Trades",IF(NOT(ISNUMBER(C380)),"Podaj prawidłowy czas zamknięcia",IF(OR(C380&lt;1,C380&gt;2958465),"Podaj prawidłowy czas zamknięcia",IF(NOT(ISNUMBER(D380)),"Podaj dodatnią zamkniętą ilość",IF(OR(D380&lt;=0,D380&gt;1000000,ROUND(D380,8)&lt;&gt;D380),"Podaj dodatnią zamkniętą ilość",IF(NOT(ISNUMBER(INDEX('Trades'!$D$9:$D$208,MATCH(B380,'Trades'!$A$9:$A$208,0)))),"Podaj prawidłowy czas otwarcia",IF(C380&lt;INDEX('Trades'!$D$9:$D$208,MATCH(B380,'Trades'!$A$9:$A$208,0)),"Wyjście poprzedza otwarcie",IF(AND(E380&lt;&gt;"",OR(NOT(ISNUMBER(E380)),E380&lt;=0)),"Podaj dodatnią cenę lub pozostaw puste",IF(AND(F380&lt;&gt;"",NOT(ISNUMBER(F380))),"P&amp;L brutto musi być liczbą lub pozostać pusty",IF(AND(ISNUMBER(F380),OR(ABS(F380)&gt;1000000000,ROUND(F380,2)&lt;&gt;F380)),"Kwoty: do 2 miejsc po przecinku; wartość bezwzględna wpisu ≤ 1 000 000 000.",""))))))))))))))))</x:f>
      </x:c>
      <x:c r="I380" s="29" t="str">
        <x:f>IF(ISNUMBER(D380),ROUND(D380,8),"")</x:f>
      </x:c>
      <x:c r="J380" s="29" t="n">
        <x:f>IF(ISNUMBER(F380),1,0)</x:f>
        <x:v>0</x:v>
      </x:c>
      <x:c r="K380" s="29" t="n">
        <x:f>IF(COUNTA(A380:F380)=0,0,1)</x:f>
        <x:v>0</x:v>
      </x:c>
    </x:row>
    <x:row r="381" ht="36" customHeight="1">
      <x:c r="A381" s="34"/>
      <x:c r="B381" s="34"/>
      <x:c r="C381" s="35"/>
      <x:c r="D381" s="36"/>
      <x:c r="E381" s="36"/>
      <x:c r="F381" s="37"/>
      <x:c r="G381" s="38" t="n">
        <x:f>IF(K381=0,0,IF(H381="",1,-1))</x:f>
        <x:v>0</x:v>
      </x:c>
      <x:c r="H381" s="33" t="str">
        <x:f>IF(K381=0,"",IF(A381="","Podaj ID wyjścia",IF(IF(IFERROR(OR(CODE(UPPER(LEFT(A381,1)))&lt;65,CODE(UPPER(LEFT(A381,1)))&gt;90),TRUE),TRUE,OR(NOT(ISTEXT(A381)),LEN(A381)&gt;64,LEN(A381)&lt;&gt;LEN(SUBSTITUTE(A381,"*","")),LEN(A381)&lt;&gt;LEN(SUBSTITUTE(A381,"?","")),LEN(A381)&lt;&gt;LEN(SUBSTITUTE(A381,"~","")),LEN(A381)&lt;&gt;LEN(SUBSTITUTE(A381,"=","")),LEN(A381)&lt;&gt;LEN(SUBSTITUTE(A381,"&lt;","")),LEN(A381)&lt;&gt;LEN(SUBSTITUTE(A381,"&gt;","")))),"ID: tekst zaczynający się od A–Z, do 64 znaków; bez *, ?, ~, =, &lt; i &gt;. Przykład: T-001.",IF(COUNTIFS('Exits'!$A$9:$A$608,A381)&lt;&gt;1,"ID wyjścia się powtarza",IF(B381="","Podaj ID nadrzędnej transakcji",IF(IF(IFERROR(OR(CODE(UPPER(LEFT(B381,1)))&lt;65,CODE(UPPER(LEFT(B381,1)))&gt;90),TRUE),TRUE,OR(NOT(ISTEXT(B381)),LEN(B381)&gt;64,LEN(B381)&lt;&gt;LEN(SUBSTITUTE(B381,"*","")),LEN(B381)&lt;&gt;LEN(SUBSTITUTE(B381,"?","")),LEN(B381)&lt;&gt;LEN(SUBSTITUTE(B381,"~","")),LEN(B381)&lt;&gt;LEN(SUBSTITUTE(B381,"=","")),LEN(B381)&lt;&gt;LEN(SUBSTITUTE(B381,"&lt;","")),LEN(B381)&lt;&gt;LEN(SUBSTITUTE(B381,"&gt;","")))),"ID: tekst zaczynający się od A–Z, do 64 znaków; bez *, ?, ~, =, &lt; i &gt;. Przykład: T-001.",IF(COUNTIFS('Trades'!$A$9:$A$208,B381)&lt;&gt;1,"ID musi pasować do jednego wiersza Trades",IF(NOT(ISNUMBER(C381)),"Podaj prawidłowy czas zamknięcia",IF(OR(C381&lt;1,C381&gt;2958465),"Podaj prawidłowy czas zamknięcia",IF(NOT(ISNUMBER(D381)),"Podaj dodatnią zamkniętą ilość",IF(OR(D381&lt;=0,D381&gt;1000000,ROUND(D381,8)&lt;&gt;D381),"Podaj dodatnią zamkniętą ilość",IF(NOT(ISNUMBER(INDEX('Trades'!$D$9:$D$208,MATCH(B381,'Trades'!$A$9:$A$208,0)))),"Podaj prawidłowy czas otwarcia",IF(C381&lt;INDEX('Trades'!$D$9:$D$208,MATCH(B381,'Trades'!$A$9:$A$208,0)),"Wyjście poprzedza otwarcie",IF(AND(E381&lt;&gt;"",OR(NOT(ISNUMBER(E381)),E381&lt;=0)),"Podaj dodatnią cenę lub pozostaw puste",IF(AND(F381&lt;&gt;"",NOT(ISNUMBER(F381))),"P&amp;L brutto musi być liczbą lub pozostać pusty",IF(AND(ISNUMBER(F381),OR(ABS(F381)&gt;1000000000,ROUND(F381,2)&lt;&gt;F381)),"Kwoty: do 2 miejsc po przecinku; wartość bezwzględna wpisu ≤ 1 000 000 000.",""))))))))))))))))</x:f>
      </x:c>
      <x:c r="I381" s="29" t="str">
        <x:f>IF(ISNUMBER(D381),ROUND(D381,8),"")</x:f>
      </x:c>
      <x:c r="J381" s="29" t="n">
        <x:f>IF(ISNUMBER(F381),1,0)</x:f>
        <x:v>0</x:v>
      </x:c>
      <x:c r="K381" s="29" t="n">
        <x:f>IF(COUNTA(A381:F381)=0,0,1)</x:f>
        <x:v>0</x:v>
      </x:c>
    </x:row>
    <x:row r="382" ht="36" customHeight="1">
      <x:c r="A382" s="34"/>
      <x:c r="B382" s="34"/>
      <x:c r="C382" s="35"/>
      <x:c r="D382" s="36"/>
      <x:c r="E382" s="36"/>
      <x:c r="F382" s="37"/>
      <x:c r="G382" s="38" t="n">
        <x:f>IF(K382=0,0,IF(H382="",1,-1))</x:f>
        <x:v>0</x:v>
      </x:c>
      <x:c r="H382" s="33" t="str">
        <x:f>IF(K382=0,"",IF(A382="","Podaj ID wyjścia",IF(IF(IFERROR(OR(CODE(UPPER(LEFT(A382,1)))&lt;65,CODE(UPPER(LEFT(A382,1)))&gt;90),TRUE),TRUE,OR(NOT(ISTEXT(A382)),LEN(A382)&gt;64,LEN(A382)&lt;&gt;LEN(SUBSTITUTE(A382,"*","")),LEN(A382)&lt;&gt;LEN(SUBSTITUTE(A382,"?","")),LEN(A382)&lt;&gt;LEN(SUBSTITUTE(A382,"~","")),LEN(A382)&lt;&gt;LEN(SUBSTITUTE(A382,"=","")),LEN(A382)&lt;&gt;LEN(SUBSTITUTE(A382,"&lt;","")),LEN(A382)&lt;&gt;LEN(SUBSTITUTE(A382,"&gt;","")))),"ID: tekst zaczynający się od A–Z, do 64 znaków; bez *, ?, ~, =, &lt; i &gt;. Przykład: T-001.",IF(COUNTIFS('Exits'!$A$9:$A$608,A382)&lt;&gt;1,"ID wyjścia się powtarza",IF(B382="","Podaj ID nadrzędnej transakcji",IF(IF(IFERROR(OR(CODE(UPPER(LEFT(B382,1)))&lt;65,CODE(UPPER(LEFT(B382,1)))&gt;90),TRUE),TRUE,OR(NOT(ISTEXT(B382)),LEN(B382)&gt;64,LEN(B382)&lt;&gt;LEN(SUBSTITUTE(B382,"*","")),LEN(B382)&lt;&gt;LEN(SUBSTITUTE(B382,"?","")),LEN(B382)&lt;&gt;LEN(SUBSTITUTE(B382,"~","")),LEN(B382)&lt;&gt;LEN(SUBSTITUTE(B382,"=","")),LEN(B382)&lt;&gt;LEN(SUBSTITUTE(B382,"&lt;","")),LEN(B382)&lt;&gt;LEN(SUBSTITUTE(B382,"&gt;","")))),"ID: tekst zaczynający się od A–Z, do 64 znaków; bez *, ?, ~, =, &lt; i &gt;. Przykład: T-001.",IF(COUNTIFS('Trades'!$A$9:$A$208,B382)&lt;&gt;1,"ID musi pasować do jednego wiersza Trades",IF(NOT(ISNUMBER(C382)),"Podaj prawidłowy czas zamknięcia",IF(OR(C382&lt;1,C382&gt;2958465),"Podaj prawidłowy czas zamknięcia",IF(NOT(ISNUMBER(D382)),"Podaj dodatnią zamkniętą ilość",IF(OR(D382&lt;=0,D382&gt;1000000,ROUND(D382,8)&lt;&gt;D382),"Podaj dodatnią zamkniętą ilość",IF(NOT(ISNUMBER(INDEX('Trades'!$D$9:$D$208,MATCH(B382,'Trades'!$A$9:$A$208,0)))),"Podaj prawidłowy czas otwarcia",IF(C382&lt;INDEX('Trades'!$D$9:$D$208,MATCH(B382,'Trades'!$A$9:$A$208,0)),"Wyjście poprzedza otwarcie",IF(AND(E382&lt;&gt;"",OR(NOT(ISNUMBER(E382)),E382&lt;=0)),"Podaj dodatnią cenę lub pozostaw puste",IF(AND(F382&lt;&gt;"",NOT(ISNUMBER(F382))),"P&amp;L brutto musi być liczbą lub pozostać pusty",IF(AND(ISNUMBER(F382),OR(ABS(F382)&gt;1000000000,ROUND(F382,2)&lt;&gt;F382)),"Kwoty: do 2 miejsc po przecinku; wartość bezwzględna wpisu ≤ 1 000 000 000.",""))))))))))))))))</x:f>
      </x:c>
      <x:c r="I382" s="29" t="str">
        <x:f>IF(ISNUMBER(D382),ROUND(D382,8),"")</x:f>
      </x:c>
      <x:c r="J382" s="29" t="n">
        <x:f>IF(ISNUMBER(F382),1,0)</x:f>
        <x:v>0</x:v>
      </x:c>
      <x:c r="K382" s="29" t="n">
        <x:f>IF(COUNTA(A382:F382)=0,0,1)</x:f>
        <x:v>0</x:v>
      </x:c>
    </x:row>
    <x:row r="383" ht="36" customHeight="1">
      <x:c r="A383" s="34"/>
      <x:c r="B383" s="34"/>
      <x:c r="C383" s="35"/>
      <x:c r="D383" s="36"/>
      <x:c r="E383" s="36"/>
      <x:c r="F383" s="37"/>
      <x:c r="G383" s="38" t="n">
        <x:f>IF(K383=0,0,IF(H383="",1,-1))</x:f>
        <x:v>0</x:v>
      </x:c>
      <x:c r="H383" s="33" t="str">
        <x:f>IF(K383=0,"",IF(A383="","Podaj ID wyjścia",IF(IF(IFERROR(OR(CODE(UPPER(LEFT(A383,1)))&lt;65,CODE(UPPER(LEFT(A383,1)))&gt;90),TRUE),TRUE,OR(NOT(ISTEXT(A383)),LEN(A383)&gt;64,LEN(A383)&lt;&gt;LEN(SUBSTITUTE(A383,"*","")),LEN(A383)&lt;&gt;LEN(SUBSTITUTE(A383,"?","")),LEN(A383)&lt;&gt;LEN(SUBSTITUTE(A383,"~","")),LEN(A383)&lt;&gt;LEN(SUBSTITUTE(A383,"=","")),LEN(A383)&lt;&gt;LEN(SUBSTITUTE(A383,"&lt;","")),LEN(A383)&lt;&gt;LEN(SUBSTITUTE(A383,"&gt;","")))),"ID: tekst zaczynający się od A–Z, do 64 znaków; bez *, ?, ~, =, &lt; i &gt;. Przykład: T-001.",IF(COUNTIFS('Exits'!$A$9:$A$608,A383)&lt;&gt;1,"ID wyjścia się powtarza",IF(B383="","Podaj ID nadrzędnej transakcji",IF(IF(IFERROR(OR(CODE(UPPER(LEFT(B383,1)))&lt;65,CODE(UPPER(LEFT(B383,1)))&gt;90),TRUE),TRUE,OR(NOT(ISTEXT(B383)),LEN(B383)&gt;64,LEN(B383)&lt;&gt;LEN(SUBSTITUTE(B383,"*","")),LEN(B383)&lt;&gt;LEN(SUBSTITUTE(B383,"?","")),LEN(B383)&lt;&gt;LEN(SUBSTITUTE(B383,"~","")),LEN(B383)&lt;&gt;LEN(SUBSTITUTE(B383,"=","")),LEN(B383)&lt;&gt;LEN(SUBSTITUTE(B383,"&lt;","")),LEN(B383)&lt;&gt;LEN(SUBSTITUTE(B383,"&gt;","")))),"ID: tekst zaczynający się od A–Z, do 64 znaków; bez *, ?, ~, =, &lt; i &gt;. Przykład: T-001.",IF(COUNTIFS('Trades'!$A$9:$A$208,B383)&lt;&gt;1,"ID musi pasować do jednego wiersza Trades",IF(NOT(ISNUMBER(C383)),"Podaj prawidłowy czas zamknięcia",IF(OR(C383&lt;1,C383&gt;2958465),"Podaj prawidłowy czas zamknięcia",IF(NOT(ISNUMBER(D383)),"Podaj dodatnią zamkniętą ilość",IF(OR(D383&lt;=0,D383&gt;1000000,ROUND(D383,8)&lt;&gt;D383),"Podaj dodatnią zamkniętą ilość",IF(NOT(ISNUMBER(INDEX('Trades'!$D$9:$D$208,MATCH(B383,'Trades'!$A$9:$A$208,0)))),"Podaj prawidłowy czas otwarcia",IF(C383&lt;INDEX('Trades'!$D$9:$D$208,MATCH(B383,'Trades'!$A$9:$A$208,0)),"Wyjście poprzedza otwarcie",IF(AND(E383&lt;&gt;"",OR(NOT(ISNUMBER(E383)),E383&lt;=0)),"Podaj dodatnią cenę lub pozostaw puste",IF(AND(F383&lt;&gt;"",NOT(ISNUMBER(F383))),"P&amp;L brutto musi być liczbą lub pozostać pusty",IF(AND(ISNUMBER(F383),OR(ABS(F383)&gt;1000000000,ROUND(F383,2)&lt;&gt;F383)),"Kwoty: do 2 miejsc po przecinku; wartość bezwzględna wpisu ≤ 1 000 000 000.",""))))))))))))))))</x:f>
      </x:c>
      <x:c r="I383" s="29" t="str">
        <x:f>IF(ISNUMBER(D383),ROUND(D383,8),"")</x:f>
      </x:c>
      <x:c r="J383" s="29" t="n">
        <x:f>IF(ISNUMBER(F383),1,0)</x:f>
        <x:v>0</x:v>
      </x:c>
      <x:c r="K383" s="29" t="n">
        <x:f>IF(COUNTA(A383:F383)=0,0,1)</x:f>
        <x:v>0</x:v>
      </x:c>
    </x:row>
    <x:row r="384" ht="36" customHeight="1">
      <x:c r="A384" s="34"/>
      <x:c r="B384" s="34"/>
      <x:c r="C384" s="35"/>
      <x:c r="D384" s="36"/>
      <x:c r="E384" s="36"/>
      <x:c r="F384" s="37"/>
      <x:c r="G384" s="38" t="n">
        <x:f>IF(K384=0,0,IF(H384="",1,-1))</x:f>
        <x:v>0</x:v>
      </x:c>
      <x:c r="H384" s="33" t="str">
        <x:f>IF(K384=0,"",IF(A384="","Podaj ID wyjścia",IF(IF(IFERROR(OR(CODE(UPPER(LEFT(A384,1)))&lt;65,CODE(UPPER(LEFT(A384,1)))&gt;90),TRUE),TRUE,OR(NOT(ISTEXT(A384)),LEN(A384)&gt;64,LEN(A384)&lt;&gt;LEN(SUBSTITUTE(A384,"*","")),LEN(A384)&lt;&gt;LEN(SUBSTITUTE(A384,"?","")),LEN(A384)&lt;&gt;LEN(SUBSTITUTE(A384,"~","")),LEN(A384)&lt;&gt;LEN(SUBSTITUTE(A384,"=","")),LEN(A384)&lt;&gt;LEN(SUBSTITUTE(A384,"&lt;","")),LEN(A384)&lt;&gt;LEN(SUBSTITUTE(A384,"&gt;","")))),"ID: tekst zaczynający się od A–Z, do 64 znaków; bez *, ?, ~, =, &lt; i &gt;. Przykład: T-001.",IF(COUNTIFS('Exits'!$A$9:$A$608,A384)&lt;&gt;1,"ID wyjścia się powtarza",IF(B384="","Podaj ID nadrzędnej transakcji",IF(IF(IFERROR(OR(CODE(UPPER(LEFT(B384,1)))&lt;65,CODE(UPPER(LEFT(B384,1)))&gt;90),TRUE),TRUE,OR(NOT(ISTEXT(B384)),LEN(B384)&gt;64,LEN(B384)&lt;&gt;LEN(SUBSTITUTE(B384,"*","")),LEN(B384)&lt;&gt;LEN(SUBSTITUTE(B384,"?","")),LEN(B384)&lt;&gt;LEN(SUBSTITUTE(B384,"~","")),LEN(B384)&lt;&gt;LEN(SUBSTITUTE(B384,"=","")),LEN(B384)&lt;&gt;LEN(SUBSTITUTE(B384,"&lt;","")),LEN(B384)&lt;&gt;LEN(SUBSTITUTE(B384,"&gt;","")))),"ID: tekst zaczynający się od A–Z, do 64 znaków; bez *, ?, ~, =, &lt; i &gt;. Przykład: T-001.",IF(COUNTIFS('Trades'!$A$9:$A$208,B384)&lt;&gt;1,"ID musi pasować do jednego wiersza Trades",IF(NOT(ISNUMBER(C384)),"Podaj prawidłowy czas zamknięcia",IF(OR(C384&lt;1,C384&gt;2958465),"Podaj prawidłowy czas zamknięcia",IF(NOT(ISNUMBER(D384)),"Podaj dodatnią zamkniętą ilość",IF(OR(D384&lt;=0,D384&gt;1000000,ROUND(D384,8)&lt;&gt;D384),"Podaj dodatnią zamkniętą ilość",IF(NOT(ISNUMBER(INDEX('Trades'!$D$9:$D$208,MATCH(B384,'Trades'!$A$9:$A$208,0)))),"Podaj prawidłowy czas otwarcia",IF(C384&lt;INDEX('Trades'!$D$9:$D$208,MATCH(B384,'Trades'!$A$9:$A$208,0)),"Wyjście poprzedza otwarcie",IF(AND(E384&lt;&gt;"",OR(NOT(ISNUMBER(E384)),E384&lt;=0)),"Podaj dodatnią cenę lub pozostaw puste",IF(AND(F384&lt;&gt;"",NOT(ISNUMBER(F384))),"P&amp;L brutto musi być liczbą lub pozostać pusty",IF(AND(ISNUMBER(F384),OR(ABS(F384)&gt;1000000000,ROUND(F384,2)&lt;&gt;F384)),"Kwoty: do 2 miejsc po przecinku; wartość bezwzględna wpisu ≤ 1 000 000 000.",""))))))))))))))))</x:f>
      </x:c>
      <x:c r="I384" s="29" t="str">
        <x:f>IF(ISNUMBER(D384),ROUND(D384,8),"")</x:f>
      </x:c>
      <x:c r="J384" s="29" t="n">
        <x:f>IF(ISNUMBER(F384),1,0)</x:f>
        <x:v>0</x:v>
      </x:c>
      <x:c r="K384" s="29" t="n">
        <x:f>IF(COUNTA(A384:F384)=0,0,1)</x:f>
        <x:v>0</x:v>
      </x:c>
    </x:row>
    <x:row r="385" ht="36" customHeight="1">
      <x:c r="A385" s="34"/>
      <x:c r="B385" s="34"/>
      <x:c r="C385" s="35"/>
      <x:c r="D385" s="36"/>
      <x:c r="E385" s="36"/>
      <x:c r="F385" s="37"/>
      <x:c r="G385" s="38" t="n">
        <x:f>IF(K385=0,0,IF(H385="",1,-1))</x:f>
        <x:v>0</x:v>
      </x:c>
      <x:c r="H385" s="33" t="str">
        <x:f>IF(K385=0,"",IF(A385="","Podaj ID wyjścia",IF(IF(IFERROR(OR(CODE(UPPER(LEFT(A385,1)))&lt;65,CODE(UPPER(LEFT(A385,1)))&gt;90),TRUE),TRUE,OR(NOT(ISTEXT(A385)),LEN(A385)&gt;64,LEN(A385)&lt;&gt;LEN(SUBSTITUTE(A385,"*","")),LEN(A385)&lt;&gt;LEN(SUBSTITUTE(A385,"?","")),LEN(A385)&lt;&gt;LEN(SUBSTITUTE(A385,"~","")),LEN(A385)&lt;&gt;LEN(SUBSTITUTE(A385,"=","")),LEN(A385)&lt;&gt;LEN(SUBSTITUTE(A385,"&lt;","")),LEN(A385)&lt;&gt;LEN(SUBSTITUTE(A385,"&gt;","")))),"ID: tekst zaczynający się od A–Z, do 64 znaków; bez *, ?, ~, =, &lt; i &gt;. Przykład: T-001.",IF(COUNTIFS('Exits'!$A$9:$A$608,A385)&lt;&gt;1,"ID wyjścia się powtarza",IF(B385="","Podaj ID nadrzędnej transakcji",IF(IF(IFERROR(OR(CODE(UPPER(LEFT(B385,1)))&lt;65,CODE(UPPER(LEFT(B385,1)))&gt;90),TRUE),TRUE,OR(NOT(ISTEXT(B385)),LEN(B385)&gt;64,LEN(B385)&lt;&gt;LEN(SUBSTITUTE(B385,"*","")),LEN(B385)&lt;&gt;LEN(SUBSTITUTE(B385,"?","")),LEN(B385)&lt;&gt;LEN(SUBSTITUTE(B385,"~","")),LEN(B385)&lt;&gt;LEN(SUBSTITUTE(B385,"=","")),LEN(B385)&lt;&gt;LEN(SUBSTITUTE(B385,"&lt;","")),LEN(B385)&lt;&gt;LEN(SUBSTITUTE(B385,"&gt;","")))),"ID: tekst zaczynający się od A–Z, do 64 znaków; bez *, ?, ~, =, &lt; i &gt;. Przykład: T-001.",IF(COUNTIFS('Trades'!$A$9:$A$208,B385)&lt;&gt;1,"ID musi pasować do jednego wiersza Trades",IF(NOT(ISNUMBER(C385)),"Podaj prawidłowy czas zamknięcia",IF(OR(C385&lt;1,C385&gt;2958465),"Podaj prawidłowy czas zamknięcia",IF(NOT(ISNUMBER(D385)),"Podaj dodatnią zamkniętą ilość",IF(OR(D385&lt;=0,D385&gt;1000000,ROUND(D385,8)&lt;&gt;D385),"Podaj dodatnią zamkniętą ilość",IF(NOT(ISNUMBER(INDEX('Trades'!$D$9:$D$208,MATCH(B385,'Trades'!$A$9:$A$208,0)))),"Podaj prawidłowy czas otwarcia",IF(C385&lt;INDEX('Trades'!$D$9:$D$208,MATCH(B385,'Trades'!$A$9:$A$208,0)),"Wyjście poprzedza otwarcie",IF(AND(E385&lt;&gt;"",OR(NOT(ISNUMBER(E385)),E385&lt;=0)),"Podaj dodatnią cenę lub pozostaw puste",IF(AND(F385&lt;&gt;"",NOT(ISNUMBER(F385))),"P&amp;L brutto musi być liczbą lub pozostać pusty",IF(AND(ISNUMBER(F385),OR(ABS(F385)&gt;1000000000,ROUND(F385,2)&lt;&gt;F385)),"Kwoty: do 2 miejsc po przecinku; wartość bezwzględna wpisu ≤ 1 000 000 000.",""))))))))))))))))</x:f>
      </x:c>
      <x:c r="I385" s="29" t="str">
        <x:f>IF(ISNUMBER(D385),ROUND(D385,8),"")</x:f>
      </x:c>
      <x:c r="J385" s="29" t="n">
        <x:f>IF(ISNUMBER(F385),1,0)</x:f>
        <x:v>0</x:v>
      </x:c>
      <x:c r="K385" s="29" t="n">
        <x:f>IF(COUNTA(A385:F385)=0,0,1)</x:f>
        <x:v>0</x:v>
      </x:c>
    </x:row>
    <x:row r="386" ht="36" customHeight="1">
      <x:c r="A386" s="34"/>
      <x:c r="B386" s="34"/>
      <x:c r="C386" s="35"/>
      <x:c r="D386" s="36"/>
      <x:c r="E386" s="36"/>
      <x:c r="F386" s="37"/>
      <x:c r="G386" s="38" t="n">
        <x:f>IF(K386=0,0,IF(H386="",1,-1))</x:f>
        <x:v>0</x:v>
      </x:c>
      <x:c r="H386" s="33" t="str">
        <x:f>IF(K386=0,"",IF(A386="","Podaj ID wyjścia",IF(IF(IFERROR(OR(CODE(UPPER(LEFT(A386,1)))&lt;65,CODE(UPPER(LEFT(A386,1)))&gt;90),TRUE),TRUE,OR(NOT(ISTEXT(A386)),LEN(A386)&gt;64,LEN(A386)&lt;&gt;LEN(SUBSTITUTE(A386,"*","")),LEN(A386)&lt;&gt;LEN(SUBSTITUTE(A386,"?","")),LEN(A386)&lt;&gt;LEN(SUBSTITUTE(A386,"~","")),LEN(A386)&lt;&gt;LEN(SUBSTITUTE(A386,"=","")),LEN(A386)&lt;&gt;LEN(SUBSTITUTE(A386,"&lt;","")),LEN(A386)&lt;&gt;LEN(SUBSTITUTE(A386,"&gt;","")))),"ID: tekst zaczynający się od A–Z, do 64 znaków; bez *, ?, ~, =, &lt; i &gt;. Przykład: T-001.",IF(COUNTIFS('Exits'!$A$9:$A$608,A386)&lt;&gt;1,"ID wyjścia się powtarza",IF(B386="","Podaj ID nadrzędnej transakcji",IF(IF(IFERROR(OR(CODE(UPPER(LEFT(B386,1)))&lt;65,CODE(UPPER(LEFT(B386,1)))&gt;90),TRUE),TRUE,OR(NOT(ISTEXT(B386)),LEN(B386)&gt;64,LEN(B386)&lt;&gt;LEN(SUBSTITUTE(B386,"*","")),LEN(B386)&lt;&gt;LEN(SUBSTITUTE(B386,"?","")),LEN(B386)&lt;&gt;LEN(SUBSTITUTE(B386,"~","")),LEN(B386)&lt;&gt;LEN(SUBSTITUTE(B386,"=","")),LEN(B386)&lt;&gt;LEN(SUBSTITUTE(B386,"&lt;","")),LEN(B386)&lt;&gt;LEN(SUBSTITUTE(B386,"&gt;","")))),"ID: tekst zaczynający się od A–Z, do 64 znaków; bez *, ?, ~, =, &lt; i &gt;. Przykład: T-001.",IF(COUNTIFS('Trades'!$A$9:$A$208,B386)&lt;&gt;1,"ID musi pasować do jednego wiersza Trades",IF(NOT(ISNUMBER(C386)),"Podaj prawidłowy czas zamknięcia",IF(OR(C386&lt;1,C386&gt;2958465),"Podaj prawidłowy czas zamknięcia",IF(NOT(ISNUMBER(D386)),"Podaj dodatnią zamkniętą ilość",IF(OR(D386&lt;=0,D386&gt;1000000,ROUND(D386,8)&lt;&gt;D386),"Podaj dodatnią zamkniętą ilość",IF(NOT(ISNUMBER(INDEX('Trades'!$D$9:$D$208,MATCH(B386,'Trades'!$A$9:$A$208,0)))),"Podaj prawidłowy czas otwarcia",IF(C386&lt;INDEX('Trades'!$D$9:$D$208,MATCH(B386,'Trades'!$A$9:$A$208,0)),"Wyjście poprzedza otwarcie",IF(AND(E386&lt;&gt;"",OR(NOT(ISNUMBER(E386)),E386&lt;=0)),"Podaj dodatnią cenę lub pozostaw puste",IF(AND(F386&lt;&gt;"",NOT(ISNUMBER(F386))),"P&amp;L brutto musi być liczbą lub pozostać pusty",IF(AND(ISNUMBER(F386),OR(ABS(F386)&gt;1000000000,ROUND(F386,2)&lt;&gt;F386)),"Kwoty: do 2 miejsc po przecinku; wartość bezwzględna wpisu ≤ 1 000 000 000.",""))))))))))))))))</x:f>
      </x:c>
      <x:c r="I386" s="29" t="str">
        <x:f>IF(ISNUMBER(D386),ROUND(D386,8),"")</x:f>
      </x:c>
      <x:c r="J386" s="29" t="n">
        <x:f>IF(ISNUMBER(F386),1,0)</x:f>
        <x:v>0</x:v>
      </x:c>
      <x:c r="K386" s="29" t="n">
        <x:f>IF(COUNTA(A386:F386)=0,0,1)</x:f>
        <x:v>0</x:v>
      </x:c>
    </x:row>
    <x:row r="387" ht="36" customHeight="1">
      <x:c r="A387" s="34"/>
      <x:c r="B387" s="34"/>
      <x:c r="C387" s="35"/>
      <x:c r="D387" s="36"/>
      <x:c r="E387" s="36"/>
      <x:c r="F387" s="37"/>
      <x:c r="G387" s="38" t="n">
        <x:f>IF(K387=0,0,IF(H387="",1,-1))</x:f>
        <x:v>0</x:v>
      </x:c>
      <x:c r="H387" s="33" t="str">
        <x:f>IF(K387=0,"",IF(A387="","Podaj ID wyjścia",IF(IF(IFERROR(OR(CODE(UPPER(LEFT(A387,1)))&lt;65,CODE(UPPER(LEFT(A387,1)))&gt;90),TRUE),TRUE,OR(NOT(ISTEXT(A387)),LEN(A387)&gt;64,LEN(A387)&lt;&gt;LEN(SUBSTITUTE(A387,"*","")),LEN(A387)&lt;&gt;LEN(SUBSTITUTE(A387,"?","")),LEN(A387)&lt;&gt;LEN(SUBSTITUTE(A387,"~","")),LEN(A387)&lt;&gt;LEN(SUBSTITUTE(A387,"=","")),LEN(A387)&lt;&gt;LEN(SUBSTITUTE(A387,"&lt;","")),LEN(A387)&lt;&gt;LEN(SUBSTITUTE(A387,"&gt;","")))),"ID: tekst zaczynający się od A–Z, do 64 znaków; bez *, ?, ~, =, &lt; i &gt;. Przykład: T-001.",IF(COUNTIFS('Exits'!$A$9:$A$608,A387)&lt;&gt;1,"ID wyjścia się powtarza",IF(B387="","Podaj ID nadrzędnej transakcji",IF(IF(IFERROR(OR(CODE(UPPER(LEFT(B387,1)))&lt;65,CODE(UPPER(LEFT(B387,1)))&gt;90),TRUE),TRUE,OR(NOT(ISTEXT(B387)),LEN(B387)&gt;64,LEN(B387)&lt;&gt;LEN(SUBSTITUTE(B387,"*","")),LEN(B387)&lt;&gt;LEN(SUBSTITUTE(B387,"?","")),LEN(B387)&lt;&gt;LEN(SUBSTITUTE(B387,"~","")),LEN(B387)&lt;&gt;LEN(SUBSTITUTE(B387,"=","")),LEN(B387)&lt;&gt;LEN(SUBSTITUTE(B387,"&lt;","")),LEN(B387)&lt;&gt;LEN(SUBSTITUTE(B387,"&gt;","")))),"ID: tekst zaczynający się od A–Z, do 64 znaków; bez *, ?, ~, =, &lt; i &gt;. Przykład: T-001.",IF(COUNTIFS('Trades'!$A$9:$A$208,B387)&lt;&gt;1,"ID musi pasować do jednego wiersza Trades",IF(NOT(ISNUMBER(C387)),"Podaj prawidłowy czas zamknięcia",IF(OR(C387&lt;1,C387&gt;2958465),"Podaj prawidłowy czas zamknięcia",IF(NOT(ISNUMBER(D387)),"Podaj dodatnią zamkniętą ilość",IF(OR(D387&lt;=0,D387&gt;1000000,ROUND(D387,8)&lt;&gt;D387),"Podaj dodatnią zamkniętą ilość",IF(NOT(ISNUMBER(INDEX('Trades'!$D$9:$D$208,MATCH(B387,'Trades'!$A$9:$A$208,0)))),"Podaj prawidłowy czas otwarcia",IF(C387&lt;INDEX('Trades'!$D$9:$D$208,MATCH(B387,'Trades'!$A$9:$A$208,0)),"Wyjście poprzedza otwarcie",IF(AND(E387&lt;&gt;"",OR(NOT(ISNUMBER(E387)),E387&lt;=0)),"Podaj dodatnią cenę lub pozostaw puste",IF(AND(F387&lt;&gt;"",NOT(ISNUMBER(F387))),"P&amp;L brutto musi być liczbą lub pozostać pusty",IF(AND(ISNUMBER(F387),OR(ABS(F387)&gt;1000000000,ROUND(F387,2)&lt;&gt;F387)),"Kwoty: do 2 miejsc po przecinku; wartość bezwzględna wpisu ≤ 1 000 000 000.",""))))))))))))))))</x:f>
      </x:c>
      <x:c r="I387" s="29" t="str">
        <x:f>IF(ISNUMBER(D387),ROUND(D387,8),"")</x:f>
      </x:c>
      <x:c r="J387" s="29" t="n">
        <x:f>IF(ISNUMBER(F387),1,0)</x:f>
        <x:v>0</x:v>
      </x:c>
      <x:c r="K387" s="29" t="n">
        <x:f>IF(COUNTA(A387:F387)=0,0,1)</x:f>
        <x:v>0</x:v>
      </x:c>
    </x:row>
    <x:row r="388" ht="36" customHeight="1">
      <x:c r="A388" s="34"/>
      <x:c r="B388" s="34"/>
      <x:c r="C388" s="35"/>
      <x:c r="D388" s="36"/>
      <x:c r="E388" s="36"/>
      <x:c r="F388" s="37"/>
      <x:c r="G388" s="38" t="n">
        <x:f>IF(K388=0,0,IF(H388="",1,-1))</x:f>
        <x:v>0</x:v>
      </x:c>
      <x:c r="H388" s="33" t="str">
        <x:f>IF(K388=0,"",IF(A388="","Podaj ID wyjścia",IF(IF(IFERROR(OR(CODE(UPPER(LEFT(A388,1)))&lt;65,CODE(UPPER(LEFT(A388,1)))&gt;90),TRUE),TRUE,OR(NOT(ISTEXT(A388)),LEN(A388)&gt;64,LEN(A388)&lt;&gt;LEN(SUBSTITUTE(A388,"*","")),LEN(A388)&lt;&gt;LEN(SUBSTITUTE(A388,"?","")),LEN(A388)&lt;&gt;LEN(SUBSTITUTE(A388,"~","")),LEN(A388)&lt;&gt;LEN(SUBSTITUTE(A388,"=","")),LEN(A388)&lt;&gt;LEN(SUBSTITUTE(A388,"&lt;","")),LEN(A388)&lt;&gt;LEN(SUBSTITUTE(A388,"&gt;","")))),"ID: tekst zaczynający się od A–Z, do 64 znaków; bez *, ?, ~, =, &lt; i &gt;. Przykład: T-001.",IF(COUNTIFS('Exits'!$A$9:$A$608,A388)&lt;&gt;1,"ID wyjścia się powtarza",IF(B388="","Podaj ID nadrzędnej transakcji",IF(IF(IFERROR(OR(CODE(UPPER(LEFT(B388,1)))&lt;65,CODE(UPPER(LEFT(B388,1)))&gt;90),TRUE),TRUE,OR(NOT(ISTEXT(B388)),LEN(B388)&gt;64,LEN(B388)&lt;&gt;LEN(SUBSTITUTE(B388,"*","")),LEN(B388)&lt;&gt;LEN(SUBSTITUTE(B388,"?","")),LEN(B388)&lt;&gt;LEN(SUBSTITUTE(B388,"~","")),LEN(B388)&lt;&gt;LEN(SUBSTITUTE(B388,"=","")),LEN(B388)&lt;&gt;LEN(SUBSTITUTE(B388,"&lt;","")),LEN(B388)&lt;&gt;LEN(SUBSTITUTE(B388,"&gt;","")))),"ID: tekst zaczynający się od A–Z, do 64 znaków; bez *, ?, ~, =, &lt; i &gt;. Przykład: T-001.",IF(COUNTIFS('Trades'!$A$9:$A$208,B388)&lt;&gt;1,"ID musi pasować do jednego wiersza Trades",IF(NOT(ISNUMBER(C388)),"Podaj prawidłowy czas zamknięcia",IF(OR(C388&lt;1,C388&gt;2958465),"Podaj prawidłowy czas zamknięcia",IF(NOT(ISNUMBER(D388)),"Podaj dodatnią zamkniętą ilość",IF(OR(D388&lt;=0,D388&gt;1000000,ROUND(D388,8)&lt;&gt;D388),"Podaj dodatnią zamkniętą ilość",IF(NOT(ISNUMBER(INDEX('Trades'!$D$9:$D$208,MATCH(B388,'Trades'!$A$9:$A$208,0)))),"Podaj prawidłowy czas otwarcia",IF(C388&lt;INDEX('Trades'!$D$9:$D$208,MATCH(B388,'Trades'!$A$9:$A$208,0)),"Wyjście poprzedza otwarcie",IF(AND(E388&lt;&gt;"",OR(NOT(ISNUMBER(E388)),E388&lt;=0)),"Podaj dodatnią cenę lub pozostaw puste",IF(AND(F388&lt;&gt;"",NOT(ISNUMBER(F388))),"P&amp;L brutto musi być liczbą lub pozostać pusty",IF(AND(ISNUMBER(F388),OR(ABS(F388)&gt;1000000000,ROUND(F388,2)&lt;&gt;F388)),"Kwoty: do 2 miejsc po przecinku; wartość bezwzględna wpisu ≤ 1 000 000 000.",""))))))))))))))))</x:f>
      </x:c>
      <x:c r="I388" s="29" t="str">
        <x:f>IF(ISNUMBER(D388),ROUND(D388,8),"")</x:f>
      </x:c>
      <x:c r="J388" s="29" t="n">
        <x:f>IF(ISNUMBER(F388),1,0)</x:f>
        <x:v>0</x:v>
      </x:c>
      <x:c r="K388" s="29" t="n">
        <x:f>IF(COUNTA(A388:F388)=0,0,1)</x:f>
        <x:v>0</x:v>
      </x:c>
    </x:row>
    <x:row r="389" ht="36" customHeight="1">
      <x:c r="A389" s="34"/>
      <x:c r="B389" s="34"/>
      <x:c r="C389" s="35"/>
      <x:c r="D389" s="36"/>
      <x:c r="E389" s="36"/>
      <x:c r="F389" s="37"/>
      <x:c r="G389" s="38" t="n">
        <x:f>IF(K389=0,0,IF(H389="",1,-1))</x:f>
        <x:v>0</x:v>
      </x:c>
      <x:c r="H389" s="33" t="str">
        <x:f>IF(K389=0,"",IF(A389="","Podaj ID wyjścia",IF(IF(IFERROR(OR(CODE(UPPER(LEFT(A389,1)))&lt;65,CODE(UPPER(LEFT(A389,1)))&gt;90),TRUE),TRUE,OR(NOT(ISTEXT(A389)),LEN(A389)&gt;64,LEN(A389)&lt;&gt;LEN(SUBSTITUTE(A389,"*","")),LEN(A389)&lt;&gt;LEN(SUBSTITUTE(A389,"?","")),LEN(A389)&lt;&gt;LEN(SUBSTITUTE(A389,"~","")),LEN(A389)&lt;&gt;LEN(SUBSTITUTE(A389,"=","")),LEN(A389)&lt;&gt;LEN(SUBSTITUTE(A389,"&lt;","")),LEN(A389)&lt;&gt;LEN(SUBSTITUTE(A389,"&gt;","")))),"ID: tekst zaczynający się od A–Z, do 64 znaków; bez *, ?, ~, =, &lt; i &gt;. Przykład: T-001.",IF(COUNTIFS('Exits'!$A$9:$A$608,A389)&lt;&gt;1,"ID wyjścia się powtarza",IF(B389="","Podaj ID nadrzędnej transakcji",IF(IF(IFERROR(OR(CODE(UPPER(LEFT(B389,1)))&lt;65,CODE(UPPER(LEFT(B389,1)))&gt;90),TRUE),TRUE,OR(NOT(ISTEXT(B389)),LEN(B389)&gt;64,LEN(B389)&lt;&gt;LEN(SUBSTITUTE(B389,"*","")),LEN(B389)&lt;&gt;LEN(SUBSTITUTE(B389,"?","")),LEN(B389)&lt;&gt;LEN(SUBSTITUTE(B389,"~","")),LEN(B389)&lt;&gt;LEN(SUBSTITUTE(B389,"=","")),LEN(B389)&lt;&gt;LEN(SUBSTITUTE(B389,"&lt;","")),LEN(B389)&lt;&gt;LEN(SUBSTITUTE(B389,"&gt;","")))),"ID: tekst zaczynający się od A–Z, do 64 znaków; bez *, ?, ~, =, &lt; i &gt;. Przykład: T-001.",IF(COUNTIFS('Trades'!$A$9:$A$208,B389)&lt;&gt;1,"ID musi pasować do jednego wiersza Trades",IF(NOT(ISNUMBER(C389)),"Podaj prawidłowy czas zamknięcia",IF(OR(C389&lt;1,C389&gt;2958465),"Podaj prawidłowy czas zamknięcia",IF(NOT(ISNUMBER(D389)),"Podaj dodatnią zamkniętą ilość",IF(OR(D389&lt;=0,D389&gt;1000000,ROUND(D389,8)&lt;&gt;D389),"Podaj dodatnią zamkniętą ilość",IF(NOT(ISNUMBER(INDEX('Trades'!$D$9:$D$208,MATCH(B389,'Trades'!$A$9:$A$208,0)))),"Podaj prawidłowy czas otwarcia",IF(C389&lt;INDEX('Trades'!$D$9:$D$208,MATCH(B389,'Trades'!$A$9:$A$208,0)),"Wyjście poprzedza otwarcie",IF(AND(E389&lt;&gt;"",OR(NOT(ISNUMBER(E389)),E389&lt;=0)),"Podaj dodatnią cenę lub pozostaw puste",IF(AND(F389&lt;&gt;"",NOT(ISNUMBER(F389))),"P&amp;L brutto musi być liczbą lub pozostać pusty",IF(AND(ISNUMBER(F389),OR(ABS(F389)&gt;1000000000,ROUND(F389,2)&lt;&gt;F389)),"Kwoty: do 2 miejsc po przecinku; wartość bezwzględna wpisu ≤ 1 000 000 000.",""))))))))))))))))</x:f>
      </x:c>
      <x:c r="I389" s="29" t="str">
        <x:f>IF(ISNUMBER(D389),ROUND(D389,8),"")</x:f>
      </x:c>
      <x:c r="J389" s="29" t="n">
        <x:f>IF(ISNUMBER(F389),1,0)</x:f>
        <x:v>0</x:v>
      </x:c>
      <x:c r="K389" s="29" t="n">
        <x:f>IF(COUNTA(A389:F389)=0,0,1)</x:f>
        <x:v>0</x:v>
      </x:c>
    </x:row>
    <x:row r="390" ht="36" customHeight="1">
      <x:c r="A390" s="34"/>
      <x:c r="B390" s="34"/>
      <x:c r="C390" s="35"/>
      <x:c r="D390" s="36"/>
      <x:c r="E390" s="36"/>
      <x:c r="F390" s="37"/>
      <x:c r="G390" s="38" t="n">
        <x:f>IF(K390=0,0,IF(H390="",1,-1))</x:f>
        <x:v>0</x:v>
      </x:c>
      <x:c r="H390" s="33" t="str">
        <x:f>IF(K390=0,"",IF(A390="","Podaj ID wyjścia",IF(IF(IFERROR(OR(CODE(UPPER(LEFT(A390,1)))&lt;65,CODE(UPPER(LEFT(A390,1)))&gt;90),TRUE),TRUE,OR(NOT(ISTEXT(A390)),LEN(A390)&gt;64,LEN(A390)&lt;&gt;LEN(SUBSTITUTE(A390,"*","")),LEN(A390)&lt;&gt;LEN(SUBSTITUTE(A390,"?","")),LEN(A390)&lt;&gt;LEN(SUBSTITUTE(A390,"~","")),LEN(A390)&lt;&gt;LEN(SUBSTITUTE(A390,"=","")),LEN(A390)&lt;&gt;LEN(SUBSTITUTE(A390,"&lt;","")),LEN(A390)&lt;&gt;LEN(SUBSTITUTE(A390,"&gt;","")))),"ID: tekst zaczynający się od A–Z, do 64 znaków; bez *, ?, ~, =, &lt; i &gt;. Przykład: T-001.",IF(COUNTIFS('Exits'!$A$9:$A$608,A390)&lt;&gt;1,"ID wyjścia się powtarza",IF(B390="","Podaj ID nadrzędnej transakcji",IF(IF(IFERROR(OR(CODE(UPPER(LEFT(B390,1)))&lt;65,CODE(UPPER(LEFT(B390,1)))&gt;90),TRUE),TRUE,OR(NOT(ISTEXT(B390)),LEN(B390)&gt;64,LEN(B390)&lt;&gt;LEN(SUBSTITUTE(B390,"*","")),LEN(B390)&lt;&gt;LEN(SUBSTITUTE(B390,"?","")),LEN(B390)&lt;&gt;LEN(SUBSTITUTE(B390,"~","")),LEN(B390)&lt;&gt;LEN(SUBSTITUTE(B390,"=","")),LEN(B390)&lt;&gt;LEN(SUBSTITUTE(B390,"&lt;","")),LEN(B390)&lt;&gt;LEN(SUBSTITUTE(B390,"&gt;","")))),"ID: tekst zaczynający się od A–Z, do 64 znaków; bez *, ?, ~, =, &lt; i &gt;. Przykład: T-001.",IF(COUNTIFS('Trades'!$A$9:$A$208,B390)&lt;&gt;1,"ID musi pasować do jednego wiersza Trades",IF(NOT(ISNUMBER(C390)),"Podaj prawidłowy czas zamknięcia",IF(OR(C390&lt;1,C390&gt;2958465),"Podaj prawidłowy czas zamknięcia",IF(NOT(ISNUMBER(D390)),"Podaj dodatnią zamkniętą ilość",IF(OR(D390&lt;=0,D390&gt;1000000,ROUND(D390,8)&lt;&gt;D390),"Podaj dodatnią zamkniętą ilość",IF(NOT(ISNUMBER(INDEX('Trades'!$D$9:$D$208,MATCH(B390,'Trades'!$A$9:$A$208,0)))),"Podaj prawidłowy czas otwarcia",IF(C390&lt;INDEX('Trades'!$D$9:$D$208,MATCH(B390,'Trades'!$A$9:$A$208,0)),"Wyjście poprzedza otwarcie",IF(AND(E390&lt;&gt;"",OR(NOT(ISNUMBER(E390)),E390&lt;=0)),"Podaj dodatnią cenę lub pozostaw puste",IF(AND(F390&lt;&gt;"",NOT(ISNUMBER(F390))),"P&amp;L brutto musi być liczbą lub pozostać pusty",IF(AND(ISNUMBER(F390),OR(ABS(F390)&gt;1000000000,ROUND(F390,2)&lt;&gt;F390)),"Kwoty: do 2 miejsc po przecinku; wartość bezwzględna wpisu ≤ 1 000 000 000.",""))))))))))))))))</x:f>
      </x:c>
      <x:c r="I390" s="29" t="str">
        <x:f>IF(ISNUMBER(D390),ROUND(D390,8),"")</x:f>
      </x:c>
      <x:c r="J390" s="29" t="n">
        <x:f>IF(ISNUMBER(F390),1,0)</x:f>
        <x:v>0</x:v>
      </x:c>
      <x:c r="K390" s="29" t="n">
        <x:f>IF(COUNTA(A390:F390)=0,0,1)</x:f>
        <x:v>0</x:v>
      </x:c>
    </x:row>
    <x:row r="391" ht="36" customHeight="1">
      <x:c r="A391" s="34"/>
      <x:c r="B391" s="34"/>
      <x:c r="C391" s="35"/>
      <x:c r="D391" s="36"/>
      <x:c r="E391" s="36"/>
      <x:c r="F391" s="37"/>
      <x:c r="G391" s="38" t="n">
        <x:f>IF(K391=0,0,IF(H391="",1,-1))</x:f>
        <x:v>0</x:v>
      </x:c>
      <x:c r="H391" s="33" t="str">
        <x:f>IF(K391=0,"",IF(A391="","Podaj ID wyjścia",IF(IF(IFERROR(OR(CODE(UPPER(LEFT(A391,1)))&lt;65,CODE(UPPER(LEFT(A391,1)))&gt;90),TRUE),TRUE,OR(NOT(ISTEXT(A391)),LEN(A391)&gt;64,LEN(A391)&lt;&gt;LEN(SUBSTITUTE(A391,"*","")),LEN(A391)&lt;&gt;LEN(SUBSTITUTE(A391,"?","")),LEN(A391)&lt;&gt;LEN(SUBSTITUTE(A391,"~","")),LEN(A391)&lt;&gt;LEN(SUBSTITUTE(A391,"=","")),LEN(A391)&lt;&gt;LEN(SUBSTITUTE(A391,"&lt;","")),LEN(A391)&lt;&gt;LEN(SUBSTITUTE(A391,"&gt;","")))),"ID: tekst zaczynający się od A–Z, do 64 znaków; bez *, ?, ~, =, &lt; i &gt;. Przykład: T-001.",IF(COUNTIFS('Exits'!$A$9:$A$608,A391)&lt;&gt;1,"ID wyjścia się powtarza",IF(B391="","Podaj ID nadrzędnej transakcji",IF(IF(IFERROR(OR(CODE(UPPER(LEFT(B391,1)))&lt;65,CODE(UPPER(LEFT(B391,1)))&gt;90),TRUE),TRUE,OR(NOT(ISTEXT(B391)),LEN(B391)&gt;64,LEN(B391)&lt;&gt;LEN(SUBSTITUTE(B391,"*","")),LEN(B391)&lt;&gt;LEN(SUBSTITUTE(B391,"?","")),LEN(B391)&lt;&gt;LEN(SUBSTITUTE(B391,"~","")),LEN(B391)&lt;&gt;LEN(SUBSTITUTE(B391,"=","")),LEN(B391)&lt;&gt;LEN(SUBSTITUTE(B391,"&lt;","")),LEN(B391)&lt;&gt;LEN(SUBSTITUTE(B391,"&gt;","")))),"ID: tekst zaczynający się od A–Z, do 64 znaków; bez *, ?, ~, =, &lt; i &gt;. Przykład: T-001.",IF(COUNTIFS('Trades'!$A$9:$A$208,B391)&lt;&gt;1,"ID musi pasować do jednego wiersza Trades",IF(NOT(ISNUMBER(C391)),"Podaj prawidłowy czas zamknięcia",IF(OR(C391&lt;1,C391&gt;2958465),"Podaj prawidłowy czas zamknięcia",IF(NOT(ISNUMBER(D391)),"Podaj dodatnią zamkniętą ilość",IF(OR(D391&lt;=0,D391&gt;1000000,ROUND(D391,8)&lt;&gt;D391),"Podaj dodatnią zamkniętą ilość",IF(NOT(ISNUMBER(INDEX('Trades'!$D$9:$D$208,MATCH(B391,'Trades'!$A$9:$A$208,0)))),"Podaj prawidłowy czas otwarcia",IF(C391&lt;INDEX('Trades'!$D$9:$D$208,MATCH(B391,'Trades'!$A$9:$A$208,0)),"Wyjście poprzedza otwarcie",IF(AND(E391&lt;&gt;"",OR(NOT(ISNUMBER(E391)),E391&lt;=0)),"Podaj dodatnią cenę lub pozostaw puste",IF(AND(F391&lt;&gt;"",NOT(ISNUMBER(F391))),"P&amp;L brutto musi być liczbą lub pozostać pusty",IF(AND(ISNUMBER(F391),OR(ABS(F391)&gt;1000000000,ROUND(F391,2)&lt;&gt;F391)),"Kwoty: do 2 miejsc po przecinku; wartość bezwzględna wpisu ≤ 1 000 000 000.",""))))))))))))))))</x:f>
      </x:c>
      <x:c r="I391" s="29" t="str">
        <x:f>IF(ISNUMBER(D391),ROUND(D391,8),"")</x:f>
      </x:c>
      <x:c r="J391" s="29" t="n">
        <x:f>IF(ISNUMBER(F391),1,0)</x:f>
        <x:v>0</x:v>
      </x:c>
      <x:c r="K391" s="29" t="n">
        <x:f>IF(COUNTA(A391:F391)=0,0,1)</x:f>
        <x:v>0</x:v>
      </x:c>
    </x:row>
    <x:row r="392" ht="36" customHeight="1">
      <x:c r="A392" s="34"/>
      <x:c r="B392" s="34"/>
      <x:c r="C392" s="35"/>
      <x:c r="D392" s="36"/>
      <x:c r="E392" s="36"/>
      <x:c r="F392" s="37"/>
      <x:c r="G392" s="38" t="n">
        <x:f>IF(K392=0,0,IF(H392="",1,-1))</x:f>
        <x:v>0</x:v>
      </x:c>
      <x:c r="H392" s="33" t="str">
        <x:f>IF(K392=0,"",IF(A392="","Podaj ID wyjścia",IF(IF(IFERROR(OR(CODE(UPPER(LEFT(A392,1)))&lt;65,CODE(UPPER(LEFT(A392,1)))&gt;90),TRUE),TRUE,OR(NOT(ISTEXT(A392)),LEN(A392)&gt;64,LEN(A392)&lt;&gt;LEN(SUBSTITUTE(A392,"*","")),LEN(A392)&lt;&gt;LEN(SUBSTITUTE(A392,"?","")),LEN(A392)&lt;&gt;LEN(SUBSTITUTE(A392,"~","")),LEN(A392)&lt;&gt;LEN(SUBSTITUTE(A392,"=","")),LEN(A392)&lt;&gt;LEN(SUBSTITUTE(A392,"&lt;","")),LEN(A392)&lt;&gt;LEN(SUBSTITUTE(A392,"&gt;","")))),"ID: tekst zaczynający się od A–Z, do 64 znaków; bez *, ?, ~, =, &lt; i &gt;. Przykład: T-001.",IF(COUNTIFS('Exits'!$A$9:$A$608,A392)&lt;&gt;1,"ID wyjścia się powtarza",IF(B392="","Podaj ID nadrzędnej transakcji",IF(IF(IFERROR(OR(CODE(UPPER(LEFT(B392,1)))&lt;65,CODE(UPPER(LEFT(B392,1)))&gt;90),TRUE),TRUE,OR(NOT(ISTEXT(B392)),LEN(B392)&gt;64,LEN(B392)&lt;&gt;LEN(SUBSTITUTE(B392,"*","")),LEN(B392)&lt;&gt;LEN(SUBSTITUTE(B392,"?","")),LEN(B392)&lt;&gt;LEN(SUBSTITUTE(B392,"~","")),LEN(B392)&lt;&gt;LEN(SUBSTITUTE(B392,"=","")),LEN(B392)&lt;&gt;LEN(SUBSTITUTE(B392,"&lt;","")),LEN(B392)&lt;&gt;LEN(SUBSTITUTE(B392,"&gt;","")))),"ID: tekst zaczynający się od A–Z, do 64 znaków; bez *, ?, ~, =, &lt; i &gt;. Przykład: T-001.",IF(COUNTIFS('Trades'!$A$9:$A$208,B392)&lt;&gt;1,"ID musi pasować do jednego wiersza Trades",IF(NOT(ISNUMBER(C392)),"Podaj prawidłowy czas zamknięcia",IF(OR(C392&lt;1,C392&gt;2958465),"Podaj prawidłowy czas zamknięcia",IF(NOT(ISNUMBER(D392)),"Podaj dodatnią zamkniętą ilość",IF(OR(D392&lt;=0,D392&gt;1000000,ROUND(D392,8)&lt;&gt;D392),"Podaj dodatnią zamkniętą ilość",IF(NOT(ISNUMBER(INDEX('Trades'!$D$9:$D$208,MATCH(B392,'Trades'!$A$9:$A$208,0)))),"Podaj prawidłowy czas otwarcia",IF(C392&lt;INDEX('Trades'!$D$9:$D$208,MATCH(B392,'Trades'!$A$9:$A$208,0)),"Wyjście poprzedza otwarcie",IF(AND(E392&lt;&gt;"",OR(NOT(ISNUMBER(E392)),E392&lt;=0)),"Podaj dodatnią cenę lub pozostaw puste",IF(AND(F392&lt;&gt;"",NOT(ISNUMBER(F392))),"P&amp;L brutto musi być liczbą lub pozostać pusty",IF(AND(ISNUMBER(F392),OR(ABS(F392)&gt;1000000000,ROUND(F392,2)&lt;&gt;F392)),"Kwoty: do 2 miejsc po przecinku; wartość bezwzględna wpisu ≤ 1 000 000 000.",""))))))))))))))))</x:f>
      </x:c>
      <x:c r="I392" s="29" t="str">
        <x:f>IF(ISNUMBER(D392),ROUND(D392,8),"")</x:f>
      </x:c>
      <x:c r="J392" s="29" t="n">
        <x:f>IF(ISNUMBER(F392),1,0)</x:f>
        <x:v>0</x:v>
      </x:c>
      <x:c r="K392" s="29" t="n">
        <x:f>IF(COUNTA(A392:F392)=0,0,1)</x:f>
        <x:v>0</x:v>
      </x:c>
    </x:row>
    <x:row r="393" ht="36" customHeight="1">
      <x:c r="A393" s="34"/>
      <x:c r="B393" s="34"/>
      <x:c r="C393" s="35"/>
      <x:c r="D393" s="36"/>
      <x:c r="E393" s="36"/>
      <x:c r="F393" s="37"/>
      <x:c r="G393" s="38" t="n">
        <x:f>IF(K393=0,0,IF(H393="",1,-1))</x:f>
        <x:v>0</x:v>
      </x:c>
      <x:c r="H393" s="33" t="str">
        <x:f>IF(K393=0,"",IF(A393="","Podaj ID wyjścia",IF(IF(IFERROR(OR(CODE(UPPER(LEFT(A393,1)))&lt;65,CODE(UPPER(LEFT(A393,1)))&gt;90),TRUE),TRUE,OR(NOT(ISTEXT(A393)),LEN(A393)&gt;64,LEN(A393)&lt;&gt;LEN(SUBSTITUTE(A393,"*","")),LEN(A393)&lt;&gt;LEN(SUBSTITUTE(A393,"?","")),LEN(A393)&lt;&gt;LEN(SUBSTITUTE(A393,"~","")),LEN(A393)&lt;&gt;LEN(SUBSTITUTE(A393,"=","")),LEN(A393)&lt;&gt;LEN(SUBSTITUTE(A393,"&lt;","")),LEN(A393)&lt;&gt;LEN(SUBSTITUTE(A393,"&gt;","")))),"ID: tekst zaczynający się od A–Z, do 64 znaków; bez *, ?, ~, =, &lt; i &gt;. Przykład: T-001.",IF(COUNTIFS('Exits'!$A$9:$A$608,A393)&lt;&gt;1,"ID wyjścia się powtarza",IF(B393="","Podaj ID nadrzędnej transakcji",IF(IF(IFERROR(OR(CODE(UPPER(LEFT(B393,1)))&lt;65,CODE(UPPER(LEFT(B393,1)))&gt;90),TRUE),TRUE,OR(NOT(ISTEXT(B393)),LEN(B393)&gt;64,LEN(B393)&lt;&gt;LEN(SUBSTITUTE(B393,"*","")),LEN(B393)&lt;&gt;LEN(SUBSTITUTE(B393,"?","")),LEN(B393)&lt;&gt;LEN(SUBSTITUTE(B393,"~","")),LEN(B393)&lt;&gt;LEN(SUBSTITUTE(B393,"=","")),LEN(B393)&lt;&gt;LEN(SUBSTITUTE(B393,"&lt;","")),LEN(B393)&lt;&gt;LEN(SUBSTITUTE(B393,"&gt;","")))),"ID: tekst zaczynający się od A–Z, do 64 znaków; bez *, ?, ~, =, &lt; i &gt;. Przykład: T-001.",IF(COUNTIFS('Trades'!$A$9:$A$208,B393)&lt;&gt;1,"ID musi pasować do jednego wiersza Trades",IF(NOT(ISNUMBER(C393)),"Podaj prawidłowy czas zamknięcia",IF(OR(C393&lt;1,C393&gt;2958465),"Podaj prawidłowy czas zamknięcia",IF(NOT(ISNUMBER(D393)),"Podaj dodatnią zamkniętą ilość",IF(OR(D393&lt;=0,D393&gt;1000000,ROUND(D393,8)&lt;&gt;D393),"Podaj dodatnią zamkniętą ilość",IF(NOT(ISNUMBER(INDEX('Trades'!$D$9:$D$208,MATCH(B393,'Trades'!$A$9:$A$208,0)))),"Podaj prawidłowy czas otwarcia",IF(C393&lt;INDEX('Trades'!$D$9:$D$208,MATCH(B393,'Trades'!$A$9:$A$208,0)),"Wyjście poprzedza otwarcie",IF(AND(E393&lt;&gt;"",OR(NOT(ISNUMBER(E393)),E393&lt;=0)),"Podaj dodatnią cenę lub pozostaw puste",IF(AND(F393&lt;&gt;"",NOT(ISNUMBER(F393))),"P&amp;L brutto musi być liczbą lub pozostać pusty",IF(AND(ISNUMBER(F393),OR(ABS(F393)&gt;1000000000,ROUND(F393,2)&lt;&gt;F393)),"Kwoty: do 2 miejsc po przecinku; wartość bezwzględna wpisu ≤ 1 000 000 000.",""))))))))))))))))</x:f>
      </x:c>
      <x:c r="I393" s="29" t="str">
        <x:f>IF(ISNUMBER(D393),ROUND(D393,8),"")</x:f>
      </x:c>
      <x:c r="J393" s="29" t="n">
        <x:f>IF(ISNUMBER(F393),1,0)</x:f>
        <x:v>0</x:v>
      </x:c>
      <x:c r="K393" s="29" t="n">
        <x:f>IF(COUNTA(A393:F393)=0,0,1)</x:f>
        <x:v>0</x:v>
      </x:c>
    </x:row>
    <x:row r="394" ht="36" customHeight="1">
      <x:c r="A394" s="34"/>
      <x:c r="B394" s="34"/>
      <x:c r="C394" s="35"/>
      <x:c r="D394" s="36"/>
      <x:c r="E394" s="36"/>
      <x:c r="F394" s="37"/>
      <x:c r="G394" s="38" t="n">
        <x:f>IF(K394=0,0,IF(H394="",1,-1))</x:f>
        <x:v>0</x:v>
      </x:c>
      <x:c r="H394" s="33" t="str">
        <x:f>IF(K394=0,"",IF(A394="","Podaj ID wyjścia",IF(IF(IFERROR(OR(CODE(UPPER(LEFT(A394,1)))&lt;65,CODE(UPPER(LEFT(A394,1)))&gt;90),TRUE),TRUE,OR(NOT(ISTEXT(A394)),LEN(A394)&gt;64,LEN(A394)&lt;&gt;LEN(SUBSTITUTE(A394,"*","")),LEN(A394)&lt;&gt;LEN(SUBSTITUTE(A394,"?","")),LEN(A394)&lt;&gt;LEN(SUBSTITUTE(A394,"~","")),LEN(A394)&lt;&gt;LEN(SUBSTITUTE(A394,"=","")),LEN(A394)&lt;&gt;LEN(SUBSTITUTE(A394,"&lt;","")),LEN(A394)&lt;&gt;LEN(SUBSTITUTE(A394,"&gt;","")))),"ID: tekst zaczynający się od A–Z, do 64 znaków; bez *, ?, ~, =, &lt; i &gt;. Przykład: T-001.",IF(COUNTIFS('Exits'!$A$9:$A$608,A394)&lt;&gt;1,"ID wyjścia się powtarza",IF(B394="","Podaj ID nadrzędnej transakcji",IF(IF(IFERROR(OR(CODE(UPPER(LEFT(B394,1)))&lt;65,CODE(UPPER(LEFT(B394,1)))&gt;90),TRUE),TRUE,OR(NOT(ISTEXT(B394)),LEN(B394)&gt;64,LEN(B394)&lt;&gt;LEN(SUBSTITUTE(B394,"*","")),LEN(B394)&lt;&gt;LEN(SUBSTITUTE(B394,"?","")),LEN(B394)&lt;&gt;LEN(SUBSTITUTE(B394,"~","")),LEN(B394)&lt;&gt;LEN(SUBSTITUTE(B394,"=","")),LEN(B394)&lt;&gt;LEN(SUBSTITUTE(B394,"&lt;","")),LEN(B394)&lt;&gt;LEN(SUBSTITUTE(B394,"&gt;","")))),"ID: tekst zaczynający się od A–Z, do 64 znaków; bez *, ?, ~, =, &lt; i &gt;. Przykład: T-001.",IF(COUNTIFS('Trades'!$A$9:$A$208,B394)&lt;&gt;1,"ID musi pasować do jednego wiersza Trades",IF(NOT(ISNUMBER(C394)),"Podaj prawidłowy czas zamknięcia",IF(OR(C394&lt;1,C394&gt;2958465),"Podaj prawidłowy czas zamknięcia",IF(NOT(ISNUMBER(D394)),"Podaj dodatnią zamkniętą ilość",IF(OR(D394&lt;=0,D394&gt;1000000,ROUND(D394,8)&lt;&gt;D394),"Podaj dodatnią zamkniętą ilość",IF(NOT(ISNUMBER(INDEX('Trades'!$D$9:$D$208,MATCH(B394,'Trades'!$A$9:$A$208,0)))),"Podaj prawidłowy czas otwarcia",IF(C394&lt;INDEX('Trades'!$D$9:$D$208,MATCH(B394,'Trades'!$A$9:$A$208,0)),"Wyjście poprzedza otwarcie",IF(AND(E394&lt;&gt;"",OR(NOT(ISNUMBER(E394)),E394&lt;=0)),"Podaj dodatnią cenę lub pozostaw puste",IF(AND(F394&lt;&gt;"",NOT(ISNUMBER(F394))),"P&amp;L brutto musi być liczbą lub pozostać pusty",IF(AND(ISNUMBER(F394),OR(ABS(F394)&gt;1000000000,ROUND(F394,2)&lt;&gt;F394)),"Kwoty: do 2 miejsc po przecinku; wartość bezwzględna wpisu ≤ 1 000 000 000.",""))))))))))))))))</x:f>
      </x:c>
      <x:c r="I394" s="29" t="str">
        <x:f>IF(ISNUMBER(D394),ROUND(D394,8),"")</x:f>
      </x:c>
      <x:c r="J394" s="29" t="n">
        <x:f>IF(ISNUMBER(F394),1,0)</x:f>
        <x:v>0</x:v>
      </x:c>
      <x:c r="K394" s="29" t="n">
        <x:f>IF(COUNTA(A394:F394)=0,0,1)</x:f>
        <x:v>0</x:v>
      </x:c>
    </x:row>
    <x:row r="395" ht="36" customHeight="1">
      <x:c r="A395" s="34"/>
      <x:c r="B395" s="34"/>
      <x:c r="C395" s="35"/>
      <x:c r="D395" s="36"/>
      <x:c r="E395" s="36"/>
      <x:c r="F395" s="37"/>
      <x:c r="G395" s="38" t="n">
        <x:f>IF(K395=0,0,IF(H395="",1,-1))</x:f>
        <x:v>0</x:v>
      </x:c>
      <x:c r="H395" s="33" t="str">
        <x:f>IF(K395=0,"",IF(A395="","Podaj ID wyjścia",IF(IF(IFERROR(OR(CODE(UPPER(LEFT(A395,1)))&lt;65,CODE(UPPER(LEFT(A395,1)))&gt;90),TRUE),TRUE,OR(NOT(ISTEXT(A395)),LEN(A395)&gt;64,LEN(A395)&lt;&gt;LEN(SUBSTITUTE(A395,"*","")),LEN(A395)&lt;&gt;LEN(SUBSTITUTE(A395,"?","")),LEN(A395)&lt;&gt;LEN(SUBSTITUTE(A395,"~","")),LEN(A395)&lt;&gt;LEN(SUBSTITUTE(A395,"=","")),LEN(A395)&lt;&gt;LEN(SUBSTITUTE(A395,"&lt;","")),LEN(A395)&lt;&gt;LEN(SUBSTITUTE(A395,"&gt;","")))),"ID: tekst zaczynający się od A–Z, do 64 znaków; bez *, ?, ~, =, &lt; i &gt;. Przykład: T-001.",IF(COUNTIFS('Exits'!$A$9:$A$608,A395)&lt;&gt;1,"ID wyjścia się powtarza",IF(B395="","Podaj ID nadrzędnej transakcji",IF(IF(IFERROR(OR(CODE(UPPER(LEFT(B395,1)))&lt;65,CODE(UPPER(LEFT(B395,1)))&gt;90),TRUE),TRUE,OR(NOT(ISTEXT(B395)),LEN(B395)&gt;64,LEN(B395)&lt;&gt;LEN(SUBSTITUTE(B395,"*","")),LEN(B395)&lt;&gt;LEN(SUBSTITUTE(B395,"?","")),LEN(B395)&lt;&gt;LEN(SUBSTITUTE(B395,"~","")),LEN(B395)&lt;&gt;LEN(SUBSTITUTE(B395,"=","")),LEN(B395)&lt;&gt;LEN(SUBSTITUTE(B395,"&lt;","")),LEN(B395)&lt;&gt;LEN(SUBSTITUTE(B395,"&gt;","")))),"ID: tekst zaczynający się od A–Z, do 64 znaków; bez *, ?, ~, =, &lt; i &gt;. Przykład: T-001.",IF(COUNTIFS('Trades'!$A$9:$A$208,B395)&lt;&gt;1,"ID musi pasować do jednego wiersza Trades",IF(NOT(ISNUMBER(C395)),"Podaj prawidłowy czas zamknięcia",IF(OR(C395&lt;1,C395&gt;2958465),"Podaj prawidłowy czas zamknięcia",IF(NOT(ISNUMBER(D395)),"Podaj dodatnią zamkniętą ilość",IF(OR(D395&lt;=0,D395&gt;1000000,ROUND(D395,8)&lt;&gt;D395),"Podaj dodatnią zamkniętą ilość",IF(NOT(ISNUMBER(INDEX('Trades'!$D$9:$D$208,MATCH(B395,'Trades'!$A$9:$A$208,0)))),"Podaj prawidłowy czas otwarcia",IF(C395&lt;INDEX('Trades'!$D$9:$D$208,MATCH(B395,'Trades'!$A$9:$A$208,0)),"Wyjście poprzedza otwarcie",IF(AND(E395&lt;&gt;"",OR(NOT(ISNUMBER(E395)),E395&lt;=0)),"Podaj dodatnią cenę lub pozostaw puste",IF(AND(F395&lt;&gt;"",NOT(ISNUMBER(F395))),"P&amp;L brutto musi być liczbą lub pozostać pusty",IF(AND(ISNUMBER(F395),OR(ABS(F395)&gt;1000000000,ROUND(F395,2)&lt;&gt;F395)),"Kwoty: do 2 miejsc po przecinku; wartość bezwzględna wpisu ≤ 1 000 000 000.",""))))))))))))))))</x:f>
      </x:c>
      <x:c r="I395" s="29" t="str">
        <x:f>IF(ISNUMBER(D395),ROUND(D395,8),"")</x:f>
      </x:c>
      <x:c r="J395" s="29" t="n">
        <x:f>IF(ISNUMBER(F395),1,0)</x:f>
        <x:v>0</x:v>
      </x:c>
      <x:c r="K395" s="29" t="n">
        <x:f>IF(COUNTA(A395:F395)=0,0,1)</x:f>
        <x:v>0</x:v>
      </x:c>
    </x:row>
    <x:row r="396" ht="36" customHeight="1">
      <x:c r="A396" s="34"/>
      <x:c r="B396" s="34"/>
      <x:c r="C396" s="35"/>
      <x:c r="D396" s="36"/>
      <x:c r="E396" s="36"/>
      <x:c r="F396" s="37"/>
      <x:c r="G396" s="38" t="n">
        <x:f>IF(K396=0,0,IF(H396="",1,-1))</x:f>
        <x:v>0</x:v>
      </x:c>
      <x:c r="H396" s="33" t="str">
        <x:f>IF(K396=0,"",IF(A396="","Podaj ID wyjścia",IF(IF(IFERROR(OR(CODE(UPPER(LEFT(A396,1)))&lt;65,CODE(UPPER(LEFT(A396,1)))&gt;90),TRUE),TRUE,OR(NOT(ISTEXT(A396)),LEN(A396)&gt;64,LEN(A396)&lt;&gt;LEN(SUBSTITUTE(A396,"*","")),LEN(A396)&lt;&gt;LEN(SUBSTITUTE(A396,"?","")),LEN(A396)&lt;&gt;LEN(SUBSTITUTE(A396,"~","")),LEN(A396)&lt;&gt;LEN(SUBSTITUTE(A396,"=","")),LEN(A396)&lt;&gt;LEN(SUBSTITUTE(A396,"&lt;","")),LEN(A396)&lt;&gt;LEN(SUBSTITUTE(A396,"&gt;","")))),"ID: tekst zaczynający się od A–Z, do 64 znaków; bez *, ?, ~, =, &lt; i &gt;. Przykład: T-001.",IF(COUNTIFS('Exits'!$A$9:$A$608,A396)&lt;&gt;1,"ID wyjścia się powtarza",IF(B396="","Podaj ID nadrzędnej transakcji",IF(IF(IFERROR(OR(CODE(UPPER(LEFT(B396,1)))&lt;65,CODE(UPPER(LEFT(B396,1)))&gt;90),TRUE),TRUE,OR(NOT(ISTEXT(B396)),LEN(B396)&gt;64,LEN(B396)&lt;&gt;LEN(SUBSTITUTE(B396,"*","")),LEN(B396)&lt;&gt;LEN(SUBSTITUTE(B396,"?","")),LEN(B396)&lt;&gt;LEN(SUBSTITUTE(B396,"~","")),LEN(B396)&lt;&gt;LEN(SUBSTITUTE(B396,"=","")),LEN(B396)&lt;&gt;LEN(SUBSTITUTE(B396,"&lt;","")),LEN(B396)&lt;&gt;LEN(SUBSTITUTE(B396,"&gt;","")))),"ID: tekst zaczynający się od A–Z, do 64 znaków; bez *, ?, ~, =, &lt; i &gt;. Przykład: T-001.",IF(COUNTIFS('Trades'!$A$9:$A$208,B396)&lt;&gt;1,"ID musi pasować do jednego wiersza Trades",IF(NOT(ISNUMBER(C396)),"Podaj prawidłowy czas zamknięcia",IF(OR(C396&lt;1,C396&gt;2958465),"Podaj prawidłowy czas zamknięcia",IF(NOT(ISNUMBER(D396)),"Podaj dodatnią zamkniętą ilość",IF(OR(D396&lt;=0,D396&gt;1000000,ROUND(D396,8)&lt;&gt;D396),"Podaj dodatnią zamkniętą ilość",IF(NOT(ISNUMBER(INDEX('Trades'!$D$9:$D$208,MATCH(B396,'Trades'!$A$9:$A$208,0)))),"Podaj prawidłowy czas otwarcia",IF(C396&lt;INDEX('Trades'!$D$9:$D$208,MATCH(B396,'Trades'!$A$9:$A$208,0)),"Wyjście poprzedza otwarcie",IF(AND(E396&lt;&gt;"",OR(NOT(ISNUMBER(E396)),E396&lt;=0)),"Podaj dodatnią cenę lub pozostaw puste",IF(AND(F396&lt;&gt;"",NOT(ISNUMBER(F396))),"P&amp;L brutto musi być liczbą lub pozostać pusty",IF(AND(ISNUMBER(F396),OR(ABS(F396)&gt;1000000000,ROUND(F396,2)&lt;&gt;F396)),"Kwoty: do 2 miejsc po przecinku; wartość bezwzględna wpisu ≤ 1 000 000 000.",""))))))))))))))))</x:f>
      </x:c>
      <x:c r="I396" s="29" t="str">
        <x:f>IF(ISNUMBER(D396),ROUND(D396,8),"")</x:f>
      </x:c>
      <x:c r="J396" s="29" t="n">
        <x:f>IF(ISNUMBER(F396),1,0)</x:f>
        <x:v>0</x:v>
      </x:c>
      <x:c r="K396" s="29" t="n">
        <x:f>IF(COUNTA(A396:F396)=0,0,1)</x:f>
        <x:v>0</x:v>
      </x:c>
    </x:row>
    <x:row r="397" ht="36" customHeight="1">
      <x:c r="A397" s="34"/>
      <x:c r="B397" s="34"/>
      <x:c r="C397" s="35"/>
      <x:c r="D397" s="36"/>
      <x:c r="E397" s="36"/>
      <x:c r="F397" s="37"/>
      <x:c r="G397" s="38" t="n">
        <x:f>IF(K397=0,0,IF(H397="",1,-1))</x:f>
        <x:v>0</x:v>
      </x:c>
      <x:c r="H397" s="33" t="str">
        <x:f>IF(K397=0,"",IF(A397="","Podaj ID wyjścia",IF(IF(IFERROR(OR(CODE(UPPER(LEFT(A397,1)))&lt;65,CODE(UPPER(LEFT(A397,1)))&gt;90),TRUE),TRUE,OR(NOT(ISTEXT(A397)),LEN(A397)&gt;64,LEN(A397)&lt;&gt;LEN(SUBSTITUTE(A397,"*","")),LEN(A397)&lt;&gt;LEN(SUBSTITUTE(A397,"?","")),LEN(A397)&lt;&gt;LEN(SUBSTITUTE(A397,"~","")),LEN(A397)&lt;&gt;LEN(SUBSTITUTE(A397,"=","")),LEN(A397)&lt;&gt;LEN(SUBSTITUTE(A397,"&lt;","")),LEN(A397)&lt;&gt;LEN(SUBSTITUTE(A397,"&gt;","")))),"ID: tekst zaczynający się od A–Z, do 64 znaków; bez *, ?, ~, =, &lt; i &gt;. Przykład: T-001.",IF(COUNTIFS('Exits'!$A$9:$A$608,A397)&lt;&gt;1,"ID wyjścia się powtarza",IF(B397="","Podaj ID nadrzędnej transakcji",IF(IF(IFERROR(OR(CODE(UPPER(LEFT(B397,1)))&lt;65,CODE(UPPER(LEFT(B397,1)))&gt;90),TRUE),TRUE,OR(NOT(ISTEXT(B397)),LEN(B397)&gt;64,LEN(B397)&lt;&gt;LEN(SUBSTITUTE(B397,"*","")),LEN(B397)&lt;&gt;LEN(SUBSTITUTE(B397,"?","")),LEN(B397)&lt;&gt;LEN(SUBSTITUTE(B397,"~","")),LEN(B397)&lt;&gt;LEN(SUBSTITUTE(B397,"=","")),LEN(B397)&lt;&gt;LEN(SUBSTITUTE(B397,"&lt;","")),LEN(B397)&lt;&gt;LEN(SUBSTITUTE(B397,"&gt;","")))),"ID: tekst zaczynający się od A–Z, do 64 znaków; bez *, ?, ~, =, &lt; i &gt;. Przykład: T-001.",IF(COUNTIFS('Trades'!$A$9:$A$208,B397)&lt;&gt;1,"ID musi pasować do jednego wiersza Trades",IF(NOT(ISNUMBER(C397)),"Podaj prawidłowy czas zamknięcia",IF(OR(C397&lt;1,C397&gt;2958465),"Podaj prawidłowy czas zamknięcia",IF(NOT(ISNUMBER(D397)),"Podaj dodatnią zamkniętą ilość",IF(OR(D397&lt;=0,D397&gt;1000000,ROUND(D397,8)&lt;&gt;D397),"Podaj dodatnią zamkniętą ilość",IF(NOT(ISNUMBER(INDEX('Trades'!$D$9:$D$208,MATCH(B397,'Trades'!$A$9:$A$208,0)))),"Podaj prawidłowy czas otwarcia",IF(C397&lt;INDEX('Trades'!$D$9:$D$208,MATCH(B397,'Trades'!$A$9:$A$208,0)),"Wyjście poprzedza otwarcie",IF(AND(E397&lt;&gt;"",OR(NOT(ISNUMBER(E397)),E397&lt;=0)),"Podaj dodatnią cenę lub pozostaw puste",IF(AND(F397&lt;&gt;"",NOT(ISNUMBER(F397))),"P&amp;L brutto musi być liczbą lub pozostać pusty",IF(AND(ISNUMBER(F397),OR(ABS(F397)&gt;1000000000,ROUND(F397,2)&lt;&gt;F397)),"Kwoty: do 2 miejsc po przecinku; wartość bezwzględna wpisu ≤ 1 000 000 000.",""))))))))))))))))</x:f>
      </x:c>
      <x:c r="I397" s="29" t="str">
        <x:f>IF(ISNUMBER(D397),ROUND(D397,8),"")</x:f>
      </x:c>
      <x:c r="J397" s="29" t="n">
        <x:f>IF(ISNUMBER(F397),1,0)</x:f>
        <x:v>0</x:v>
      </x:c>
      <x:c r="K397" s="29" t="n">
        <x:f>IF(COUNTA(A397:F397)=0,0,1)</x:f>
        <x:v>0</x:v>
      </x:c>
    </x:row>
    <x:row r="398" ht="36" customHeight="1">
      <x:c r="A398" s="34"/>
      <x:c r="B398" s="34"/>
      <x:c r="C398" s="35"/>
      <x:c r="D398" s="36"/>
      <x:c r="E398" s="36"/>
      <x:c r="F398" s="37"/>
      <x:c r="G398" s="38" t="n">
        <x:f>IF(K398=0,0,IF(H398="",1,-1))</x:f>
        <x:v>0</x:v>
      </x:c>
      <x:c r="H398" s="33" t="str">
        <x:f>IF(K398=0,"",IF(A398="","Podaj ID wyjścia",IF(IF(IFERROR(OR(CODE(UPPER(LEFT(A398,1)))&lt;65,CODE(UPPER(LEFT(A398,1)))&gt;90),TRUE),TRUE,OR(NOT(ISTEXT(A398)),LEN(A398)&gt;64,LEN(A398)&lt;&gt;LEN(SUBSTITUTE(A398,"*","")),LEN(A398)&lt;&gt;LEN(SUBSTITUTE(A398,"?","")),LEN(A398)&lt;&gt;LEN(SUBSTITUTE(A398,"~","")),LEN(A398)&lt;&gt;LEN(SUBSTITUTE(A398,"=","")),LEN(A398)&lt;&gt;LEN(SUBSTITUTE(A398,"&lt;","")),LEN(A398)&lt;&gt;LEN(SUBSTITUTE(A398,"&gt;","")))),"ID: tekst zaczynający się od A–Z, do 64 znaków; bez *, ?, ~, =, &lt; i &gt;. Przykład: T-001.",IF(COUNTIFS('Exits'!$A$9:$A$608,A398)&lt;&gt;1,"ID wyjścia się powtarza",IF(B398="","Podaj ID nadrzędnej transakcji",IF(IF(IFERROR(OR(CODE(UPPER(LEFT(B398,1)))&lt;65,CODE(UPPER(LEFT(B398,1)))&gt;90),TRUE),TRUE,OR(NOT(ISTEXT(B398)),LEN(B398)&gt;64,LEN(B398)&lt;&gt;LEN(SUBSTITUTE(B398,"*","")),LEN(B398)&lt;&gt;LEN(SUBSTITUTE(B398,"?","")),LEN(B398)&lt;&gt;LEN(SUBSTITUTE(B398,"~","")),LEN(B398)&lt;&gt;LEN(SUBSTITUTE(B398,"=","")),LEN(B398)&lt;&gt;LEN(SUBSTITUTE(B398,"&lt;","")),LEN(B398)&lt;&gt;LEN(SUBSTITUTE(B398,"&gt;","")))),"ID: tekst zaczynający się od A–Z, do 64 znaków; bez *, ?, ~, =, &lt; i &gt;. Przykład: T-001.",IF(COUNTIFS('Trades'!$A$9:$A$208,B398)&lt;&gt;1,"ID musi pasować do jednego wiersza Trades",IF(NOT(ISNUMBER(C398)),"Podaj prawidłowy czas zamknięcia",IF(OR(C398&lt;1,C398&gt;2958465),"Podaj prawidłowy czas zamknięcia",IF(NOT(ISNUMBER(D398)),"Podaj dodatnią zamkniętą ilość",IF(OR(D398&lt;=0,D398&gt;1000000,ROUND(D398,8)&lt;&gt;D398),"Podaj dodatnią zamkniętą ilość",IF(NOT(ISNUMBER(INDEX('Trades'!$D$9:$D$208,MATCH(B398,'Trades'!$A$9:$A$208,0)))),"Podaj prawidłowy czas otwarcia",IF(C398&lt;INDEX('Trades'!$D$9:$D$208,MATCH(B398,'Trades'!$A$9:$A$208,0)),"Wyjście poprzedza otwarcie",IF(AND(E398&lt;&gt;"",OR(NOT(ISNUMBER(E398)),E398&lt;=0)),"Podaj dodatnią cenę lub pozostaw puste",IF(AND(F398&lt;&gt;"",NOT(ISNUMBER(F398))),"P&amp;L brutto musi być liczbą lub pozostać pusty",IF(AND(ISNUMBER(F398),OR(ABS(F398)&gt;1000000000,ROUND(F398,2)&lt;&gt;F398)),"Kwoty: do 2 miejsc po przecinku; wartość bezwzględna wpisu ≤ 1 000 000 000.",""))))))))))))))))</x:f>
      </x:c>
      <x:c r="I398" s="29" t="str">
        <x:f>IF(ISNUMBER(D398),ROUND(D398,8),"")</x:f>
      </x:c>
      <x:c r="J398" s="29" t="n">
        <x:f>IF(ISNUMBER(F398),1,0)</x:f>
        <x:v>0</x:v>
      </x:c>
      <x:c r="K398" s="29" t="n">
        <x:f>IF(COUNTA(A398:F398)=0,0,1)</x:f>
        <x:v>0</x:v>
      </x:c>
    </x:row>
    <x:row r="399" ht="36" customHeight="1">
      <x:c r="A399" s="34"/>
      <x:c r="B399" s="34"/>
      <x:c r="C399" s="35"/>
      <x:c r="D399" s="36"/>
      <x:c r="E399" s="36"/>
      <x:c r="F399" s="37"/>
      <x:c r="G399" s="38" t="n">
        <x:f>IF(K399=0,0,IF(H399="",1,-1))</x:f>
        <x:v>0</x:v>
      </x:c>
      <x:c r="H399" s="33" t="str">
        <x:f>IF(K399=0,"",IF(A399="","Podaj ID wyjścia",IF(IF(IFERROR(OR(CODE(UPPER(LEFT(A399,1)))&lt;65,CODE(UPPER(LEFT(A399,1)))&gt;90),TRUE),TRUE,OR(NOT(ISTEXT(A399)),LEN(A399)&gt;64,LEN(A399)&lt;&gt;LEN(SUBSTITUTE(A399,"*","")),LEN(A399)&lt;&gt;LEN(SUBSTITUTE(A399,"?","")),LEN(A399)&lt;&gt;LEN(SUBSTITUTE(A399,"~","")),LEN(A399)&lt;&gt;LEN(SUBSTITUTE(A399,"=","")),LEN(A399)&lt;&gt;LEN(SUBSTITUTE(A399,"&lt;","")),LEN(A399)&lt;&gt;LEN(SUBSTITUTE(A399,"&gt;","")))),"ID: tekst zaczynający się od A–Z, do 64 znaków; bez *, ?, ~, =, &lt; i &gt;. Przykład: T-001.",IF(COUNTIFS('Exits'!$A$9:$A$608,A399)&lt;&gt;1,"ID wyjścia się powtarza",IF(B399="","Podaj ID nadrzędnej transakcji",IF(IF(IFERROR(OR(CODE(UPPER(LEFT(B399,1)))&lt;65,CODE(UPPER(LEFT(B399,1)))&gt;90),TRUE),TRUE,OR(NOT(ISTEXT(B399)),LEN(B399)&gt;64,LEN(B399)&lt;&gt;LEN(SUBSTITUTE(B399,"*","")),LEN(B399)&lt;&gt;LEN(SUBSTITUTE(B399,"?","")),LEN(B399)&lt;&gt;LEN(SUBSTITUTE(B399,"~","")),LEN(B399)&lt;&gt;LEN(SUBSTITUTE(B399,"=","")),LEN(B399)&lt;&gt;LEN(SUBSTITUTE(B399,"&lt;","")),LEN(B399)&lt;&gt;LEN(SUBSTITUTE(B399,"&gt;","")))),"ID: tekst zaczynający się od A–Z, do 64 znaków; bez *, ?, ~, =, &lt; i &gt;. Przykład: T-001.",IF(COUNTIFS('Trades'!$A$9:$A$208,B399)&lt;&gt;1,"ID musi pasować do jednego wiersza Trades",IF(NOT(ISNUMBER(C399)),"Podaj prawidłowy czas zamknięcia",IF(OR(C399&lt;1,C399&gt;2958465),"Podaj prawidłowy czas zamknięcia",IF(NOT(ISNUMBER(D399)),"Podaj dodatnią zamkniętą ilość",IF(OR(D399&lt;=0,D399&gt;1000000,ROUND(D399,8)&lt;&gt;D399),"Podaj dodatnią zamkniętą ilość",IF(NOT(ISNUMBER(INDEX('Trades'!$D$9:$D$208,MATCH(B399,'Trades'!$A$9:$A$208,0)))),"Podaj prawidłowy czas otwarcia",IF(C399&lt;INDEX('Trades'!$D$9:$D$208,MATCH(B399,'Trades'!$A$9:$A$208,0)),"Wyjście poprzedza otwarcie",IF(AND(E399&lt;&gt;"",OR(NOT(ISNUMBER(E399)),E399&lt;=0)),"Podaj dodatnią cenę lub pozostaw puste",IF(AND(F399&lt;&gt;"",NOT(ISNUMBER(F399))),"P&amp;L brutto musi być liczbą lub pozostać pusty",IF(AND(ISNUMBER(F399),OR(ABS(F399)&gt;1000000000,ROUND(F399,2)&lt;&gt;F399)),"Kwoty: do 2 miejsc po przecinku; wartość bezwzględna wpisu ≤ 1 000 000 000.",""))))))))))))))))</x:f>
      </x:c>
      <x:c r="I399" s="29" t="str">
        <x:f>IF(ISNUMBER(D399),ROUND(D399,8),"")</x:f>
      </x:c>
      <x:c r="J399" s="29" t="n">
        <x:f>IF(ISNUMBER(F399),1,0)</x:f>
        <x:v>0</x:v>
      </x:c>
      <x:c r="K399" s="29" t="n">
        <x:f>IF(COUNTA(A399:F399)=0,0,1)</x:f>
        <x:v>0</x:v>
      </x:c>
    </x:row>
    <x:row r="400" ht="36" customHeight="1">
      <x:c r="A400" s="34"/>
      <x:c r="B400" s="34"/>
      <x:c r="C400" s="35"/>
      <x:c r="D400" s="36"/>
      <x:c r="E400" s="36"/>
      <x:c r="F400" s="37"/>
      <x:c r="G400" s="38" t="n">
        <x:f>IF(K400=0,0,IF(H400="",1,-1))</x:f>
        <x:v>0</x:v>
      </x:c>
      <x:c r="H400" s="33" t="str">
        <x:f>IF(K400=0,"",IF(A400="","Podaj ID wyjścia",IF(IF(IFERROR(OR(CODE(UPPER(LEFT(A400,1)))&lt;65,CODE(UPPER(LEFT(A400,1)))&gt;90),TRUE),TRUE,OR(NOT(ISTEXT(A400)),LEN(A400)&gt;64,LEN(A400)&lt;&gt;LEN(SUBSTITUTE(A400,"*","")),LEN(A400)&lt;&gt;LEN(SUBSTITUTE(A400,"?","")),LEN(A400)&lt;&gt;LEN(SUBSTITUTE(A400,"~","")),LEN(A400)&lt;&gt;LEN(SUBSTITUTE(A400,"=","")),LEN(A400)&lt;&gt;LEN(SUBSTITUTE(A400,"&lt;","")),LEN(A400)&lt;&gt;LEN(SUBSTITUTE(A400,"&gt;","")))),"ID: tekst zaczynający się od A–Z, do 64 znaków; bez *, ?, ~, =, &lt; i &gt;. Przykład: T-001.",IF(COUNTIFS('Exits'!$A$9:$A$608,A400)&lt;&gt;1,"ID wyjścia się powtarza",IF(B400="","Podaj ID nadrzędnej transakcji",IF(IF(IFERROR(OR(CODE(UPPER(LEFT(B400,1)))&lt;65,CODE(UPPER(LEFT(B400,1)))&gt;90),TRUE),TRUE,OR(NOT(ISTEXT(B400)),LEN(B400)&gt;64,LEN(B400)&lt;&gt;LEN(SUBSTITUTE(B400,"*","")),LEN(B400)&lt;&gt;LEN(SUBSTITUTE(B400,"?","")),LEN(B400)&lt;&gt;LEN(SUBSTITUTE(B400,"~","")),LEN(B400)&lt;&gt;LEN(SUBSTITUTE(B400,"=","")),LEN(B400)&lt;&gt;LEN(SUBSTITUTE(B400,"&lt;","")),LEN(B400)&lt;&gt;LEN(SUBSTITUTE(B400,"&gt;","")))),"ID: tekst zaczynający się od A–Z, do 64 znaków; bez *, ?, ~, =, &lt; i &gt;. Przykład: T-001.",IF(COUNTIFS('Trades'!$A$9:$A$208,B400)&lt;&gt;1,"ID musi pasować do jednego wiersza Trades",IF(NOT(ISNUMBER(C400)),"Podaj prawidłowy czas zamknięcia",IF(OR(C400&lt;1,C400&gt;2958465),"Podaj prawidłowy czas zamknięcia",IF(NOT(ISNUMBER(D400)),"Podaj dodatnią zamkniętą ilość",IF(OR(D400&lt;=0,D400&gt;1000000,ROUND(D400,8)&lt;&gt;D400),"Podaj dodatnią zamkniętą ilość",IF(NOT(ISNUMBER(INDEX('Trades'!$D$9:$D$208,MATCH(B400,'Trades'!$A$9:$A$208,0)))),"Podaj prawidłowy czas otwarcia",IF(C400&lt;INDEX('Trades'!$D$9:$D$208,MATCH(B400,'Trades'!$A$9:$A$208,0)),"Wyjście poprzedza otwarcie",IF(AND(E400&lt;&gt;"",OR(NOT(ISNUMBER(E400)),E400&lt;=0)),"Podaj dodatnią cenę lub pozostaw puste",IF(AND(F400&lt;&gt;"",NOT(ISNUMBER(F400))),"P&amp;L brutto musi być liczbą lub pozostać pusty",IF(AND(ISNUMBER(F400),OR(ABS(F400)&gt;1000000000,ROUND(F400,2)&lt;&gt;F400)),"Kwoty: do 2 miejsc po przecinku; wartość bezwzględna wpisu ≤ 1 000 000 000.",""))))))))))))))))</x:f>
      </x:c>
      <x:c r="I400" s="29" t="str">
        <x:f>IF(ISNUMBER(D400),ROUND(D400,8),"")</x:f>
      </x:c>
      <x:c r="J400" s="29" t="n">
        <x:f>IF(ISNUMBER(F400),1,0)</x:f>
        <x:v>0</x:v>
      </x:c>
      <x:c r="K400" s="29" t="n">
        <x:f>IF(COUNTA(A400:F400)=0,0,1)</x:f>
        <x:v>0</x:v>
      </x:c>
    </x:row>
    <x:row r="401" ht="36" customHeight="1">
      <x:c r="A401" s="34"/>
      <x:c r="B401" s="34"/>
      <x:c r="C401" s="35"/>
      <x:c r="D401" s="36"/>
      <x:c r="E401" s="36"/>
      <x:c r="F401" s="37"/>
      <x:c r="G401" s="38" t="n">
        <x:f>IF(K401=0,0,IF(H401="",1,-1))</x:f>
        <x:v>0</x:v>
      </x:c>
      <x:c r="H401" s="33" t="str">
        <x:f>IF(K401=0,"",IF(A401="","Podaj ID wyjścia",IF(IF(IFERROR(OR(CODE(UPPER(LEFT(A401,1)))&lt;65,CODE(UPPER(LEFT(A401,1)))&gt;90),TRUE),TRUE,OR(NOT(ISTEXT(A401)),LEN(A401)&gt;64,LEN(A401)&lt;&gt;LEN(SUBSTITUTE(A401,"*","")),LEN(A401)&lt;&gt;LEN(SUBSTITUTE(A401,"?","")),LEN(A401)&lt;&gt;LEN(SUBSTITUTE(A401,"~","")),LEN(A401)&lt;&gt;LEN(SUBSTITUTE(A401,"=","")),LEN(A401)&lt;&gt;LEN(SUBSTITUTE(A401,"&lt;","")),LEN(A401)&lt;&gt;LEN(SUBSTITUTE(A401,"&gt;","")))),"ID: tekst zaczynający się od A–Z, do 64 znaków; bez *, ?, ~, =, &lt; i &gt;. Przykład: T-001.",IF(COUNTIFS('Exits'!$A$9:$A$608,A401)&lt;&gt;1,"ID wyjścia się powtarza",IF(B401="","Podaj ID nadrzędnej transakcji",IF(IF(IFERROR(OR(CODE(UPPER(LEFT(B401,1)))&lt;65,CODE(UPPER(LEFT(B401,1)))&gt;90),TRUE),TRUE,OR(NOT(ISTEXT(B401)),LEN(B401)&gt;64,LEN(B401)&lt;&gt;LEN(SUBSTITUTE(B401,"*","")),LEN(B401)&lt;&gt;LEN(SUBSTITUTE(B401,"?","")),LEN(B401)&lt;&gt;LEN(SUBSTITUTE(B401,"~","")),LEN(B401)&lt;&gt;LEN(SUBSTITUTE(B401,"=","")),LEN(B401)&lt;&gt;LEN(SUBSTITUTE(B401,"&lt;","")),LEN(B401)&lt;&gt;LEN(SUBSTITUTE(B401,"&gt;","")))),"ID: tekst zaczynający się od A–Z, do 64 znaków; bez *, ?, ~, =, &lt; i &gt;. Przykład: T-001.",IF(COUNTIFS('Trades'!$A$9:$A$208,B401)&lt;&gt;1,"ID musi pasować do jednego wiersza Trades",IF(NOT(ISNUMBER(C401)),"Podaj prawidłowy czas zamknięcia",IF(OR(C401&lt;1,C401&gt;2958465),"Podaj prawidłowy czas zamknięcia",IF(NOT(ISNUMBER(D401)),"Podaj dodatnią zamkniętą ilość",IF(OR(D401&lt;=0,D401&gt;1000000,ROUND(D401,8)&lt;&gt;D401),"Podaj dodatnią zamkniętą ilość",IF(NOT(ISNUMBER(INDEX('Trades'!$D$9:$D$208,MATCH(B401,'Trades'!$A$9:$A$208,0)))),"Podaj prawidłowy czas otwarcia",IF(C401&lt;INDEX('Trades'!$D$9:$D$208,MATCH(B401,'Trades'!$A$9:$A$208,0)),"Wyjście poprzedza otwarcie",IF(AND(E401&lt;&gt;"",OR(NOT(ISNUMBER(E401)),E401&lt;=0)),"Podaj dodatnią cenę lub pozostaw puste",IF(AND(F401&lt;&gt;"",NOT(ISNUMBER(F401))),"P&amp;L brutto musi być liczbą lub pozostać pusty",IF(AND(ISNUMBER(F401),OR(ABS(F401)&gt;1000000000,ROUND(F401,2)&lt;&gt;F401)),"Kwoty: do 2 miejsc po przecinku; wartość bezwzględna wpisu ≤ 1 000 000 000.",""))))))))))))))))</x:f>
      </x:c>
      <x:c r="I401" s="29" t="str">
        <x:f>IF(ISNUMBER(D401),ROUND(D401,8),"")</x:f>
      </x:c>
      <x:c r="J401" s="29" t="n">
        <x:f>IF(ISNUMBER(F401),1,0)</x:f>
        <x:v>0</x:v>
      </x:c>
      <x:c r="K401" s="29" t="n">
        <x:f>IF(COUNTA(A401:F401)=0,0,1)</x:f>
        <x:v>0</x:v>
      </x:c>
    </x:row>
    <x:row r="402" ht="36" customHeight="1">
      <x:c r="A402" s="34"/>
      <x:c r="B402" s="34"/>
      <x:c r="C402" s="35"/>
      <x:c r="D402" s="36"/>
      <x:c r="E402" s="36"/>
      <x:c r="F402" s="37"/>
      <x:c r="G402" s="38" t="n">
        <x:f>IF(K402=0,0,IF(H402="",1,-1))</x:f>
        <x:v>0</x:v>
      </x:c>
      <x:c r="H402" s="33" t="str">
        <x:f>IF(K402=0,"",IF(A402="","Podaj ID wyjścia",IF(IF(IFERROR(OR(CODE(UPPER(LEFT(A402,1)))&lt;65,CODE(UPPER(LEFT(A402,1)))&gt;90),TRUE),TRUE,OR(NOT(ISTEXT(A402)),LEN(A402)&gt;64,LEN(A402)&lt;&gt;LEN(SUBSTITUTE(A402,"*","")),LEN(A402)&lt;&gt;LEN(SUBSTITUTE(A402,"?","")),LEN(A402)&lt;&gt;LEN(SUBSTITUTE(A402,"~","")),LEN(A402)&lt;&gt;LEN(SUBSTITUTE(A402,"=","")),LEN(A402)&lt;&gt;LEN(SUBSTITUTE(A402,"&lt;","")),LEN(A402)&lt;&gt;LEN(SUBSTITUTE(A402,"&gt;","")))),"ID: tekst zaczynający się od A–Z, do 64 znaków; bez *, ?, ~, =, &lt; i &gt;. Przykład: T-001.",IF(COUNTIFS('Exits'!$A$9:$A$608,A402)&lt;&gt;1,"ID wyjścia się powtarza",IF(B402="","Podaj ID nadrzędnej transakcji",IF(IF(IFERROR(OR(CODE(UPPER(LEFT(B402,1)))&lt;65,CODE(UPPER(LEFT(B402,1)))&gt;90),TRUE),TRUE,OR(NOT(ISTEXT(B402)),LEN(B402)&gt;64,LEN(B402)&lt;&gt;LEN(SUBSTITUTE(B402,"*","")),LEN(B402)&lt;&gt;LEN(SUBSTITUTE(B402,"?","")),LEN(B402)&lt;&gt;LEN(SUBSTITUTE(B402,"~","")),LEN(B402)&lt;&gt;LEN(SUBSTITUTE(B402,"=","")),LEN(B402)&lt;&gt;LEN(SUBSTITUTE(B402,"&lt;","")),LEN(B402)&lt;&gt;LEN(SUBSTITUTE(B402,"&gt;","")))),"ID: tekst zaczynający się od A–Z, do 64 znaków; bez *, ?, ~, =, &lt; i &gt;. Przykład: T-001.",IF(COUNTIFS('Trades'!$A$9:$A$208,B402)&lt;&gt;1,"ID musi pasować do jednego wiersza Trades",IF(NOT(ISNUMBER(C402)),"Podaj prawidłowy czas zamknięcia",IF(OR(C402&lt;1,C402&gt;2958465),"Podaj prawidłowy czas zamknięcia",IF(NOT(ISNUMBER(D402)),"Podaj dodatnią zamkniętą ilość",IF(OR(D402&lt;=0,D402&gt;1000000,ROUND(D402,8)&lt;&gt;D402),"Podaj dodatnią zamkniętą ilość",IF(NOT(ISNUMBER(INDEX('Trades'!$D$9:$D$208,MATCH(B402,'Trades'!$A$9:$A$208,0)))),"Podaj prawidłowy czas otwarcia",IF(C402&lt;INDEX('Trades'!$D$9:$D$208,MATCH(B402,'Trades'!$A$9:$A$208,0)),"Wyjście poprzedza otwarcie",IF(AND(E402&lt;&gt;"",OR(NOT(ISNUMBER(E402)),E402&lt;=0)),"Podaj dodatnią cenę lub pozostaw puste",IF(AND(F402&lt;&gt;"",NOT(ISNUMBER(F402))),"P&amp;L brutto musi być liczbą lub pozostać pusty",IF(AND(ISNUMBER(F402),OR(ABS(F402)&gt;1000000000,ROUND(F402,2)&lt;&gt;F402)),"Kwoty: do 2 miejsc po przecinku; wartość bezwzględna wpisu ≤ 1 000 000 000.",""))))))))))))))))</x:f>
      </x:c>
      <x:c r="I402" s="29" t="str">
        <x:f>IF(ISNUMBER(D402),ROUND(D402,8),"")</x:f>
      </x:c>
      <x:c r="J402" s="29" t="n">
        <x:f>IF(ISNUMBER(F402),1,0)</x:f>
        <x:v>0</x:v>
      </x:c>
      <x:c r="K402" s="29" t="n">
        <x:f>IF(COUNTA(A402:F402)=0,0,1)</x:f>
        <x:v>0</x:v>
      </x:c>
    </x:row>
    <x:row r="403" ht="36" customHeight="1">
      <x:c r="A403" s="34"/>
      <x:c r="B403" s="34"/>
      <x:c r="C403" s="35"/>
      <x:c r="D403" s="36"/>
      <x:c r="E403" s="36"/>
      <x:c r="F403" s="37"/>
      <x:c r="G403" s="38" t="n">
        <x:f>IF(K403=0,0,IF(H403="",1,-1))</x:f>
        <x:v>0</x:v>
      </x:c>
      <x:c r="H403" s="33" t="str">
        <x:f>IF(K403=0,"",IF(A403="","Podaj ID wyjścia",IF(IF(IFERROR(OR(CODE(UPPER(LEFT(A403,1)))&lt;65,CODE(UPPER(LEFT(A403,1)))&gt;90),TRUE),TRUE,OR(NOT(ISTEXT(A403)),LEN(A403)&gt;64,LEN(A403)&lt;&gt;LEN(SUBSTITUTE(A403,"*","")),LEN(A403)&lt;&gt;LEN(SUBSTITUTE(A403,"?","")),LEN(A403)&lt;&gt;LEN(SUBSTITUTE(A403,"~","")),LEN(A403)&lt;&gt;LEN(SUBSTITUTE(A403,"=","")),LEN(A403)&lt;&gt;LEN(SUBSTITUTE(A403,"&lt;","")),LEN(A403)&lt;&gt;LEN(SUBSTITUTE(A403,"&gt;","")))),"ID: tekst zaczynający się od A–Z, do 64 znaków; bez *, ?, ~, =, &lt; i &gt;. Przykład: T-001.",IF(COUNTIFS('Exits'!$A$9:$A$608,A403)&lt;&gt;1,"ID wyjścia się powtarza",IF(B403="","Podaj ID nadrzędnej transakcji",IF(IF(IFERROR(OR(CODE(UPPER(LEFT(B403,1)))&lt;65,CODE(UPPER(LEFT(B403,1)))&gt;90),TRUE),TRUE,OR(NOT(ISTEXT(B403)),LEN(B403)&gt;64,LEN(B403)&lt;&gt;LEN(SUBSTITUTE(B403,"*","")),LEN(B403)&lt;&gt;LEN(SUBSTITUTE(B403,"?","")),LEN(B403)&lt;&gt;LEN(SUBSTITUTE(B403,"~","")),LEN(B403)&lt;&gt;LEN(SUBSTITUTE(B403,"=","")),LEN(B403)&lt;&gt;LEN(SUBSTITUTE(B403,"&lt;","")),LEN(B403)&lt;&gt;LEN(SUBSTITUTE(B403,"&gt;","")))),"ID: tekst zaczynający się od A–Z, do 64 znaków; bez *, ?, ~, =, &lt; i &gt;. Przykład: T-001.",IF(COUNTIFS('Trades'!$A$9:$A$208,B403)&lt;&gt;1,"ID musi pasować do jednego wiersza Trades",IF(NOT(ISNUMBER(C403)),"Podaj prawidłowy czas zamknięcia",IF(OR(C403&lt;1,C403&gt;2958465),"Podaj prawidłowy czas zamknięcia",IF(NOT(ISNUMBER(D403)),"Podaj dodatnią zamkniętą ilość",IF(OR(D403&lt;=0,D403&gt;1000000,ROUND(D403,8)&lt;&gt;D403),"Podaj dodatnią zamkniętą ilość",IF(NOT(ISNUMBER(INDEX('Trades'!$D$9:$D$208,MATCH(B403,'Trades'!$A$9:$A$208,0)))),"Podaj prawidłowy czas otwarcia",IF(C403&lt;INDEX('Trades'!$D$9:$D$208,MATCH(B403,'Trades'!$A$9:$A$208,0)),"Wyjście poprzedza otwarcie",IF(AND(E403&lt;&gt;"",OR(NOT(ISNUMBER(E403)),E403&lt;=0)),"Podaj dodatnią cenę lub pozostaw puste",IF(AND(F403&lt;&gt;"",NOT(ISNUMBER(F403))),"P&amp;L brutto musi być liczbą lub pozostać pusty",IF(AND(ISNUMBER(F403),OR(ABS(F403)&gt;1000000000,ROUND(F403,2)&lt;&gt;F403)),"Kwoty: do 2 miejsc po przecinku; wartość bezwzględna wpisu ≤ 1 000 000 000.",""))))))))))))))))</x:f>
      </x:c>
      <x:c r="I403" s="29" t="str">
        <x:f>IF(ISNUMBER(D403),ROUND(D403,8),"")</x:f>
      </x:c>
      <x:c r="J403" s="29" t="n">
        <x:f>IF(ISNUMBER(F403),1,0)</x:f>
        <x:v>0</x:v>
      </x:c>
      <x:c r="K403" s="29" t="n">
        <x:f>IF(COUNTA(A403:F403)=0,0,1)</x:f>
        <x:v>0</x:v>
      </x:c>
    </x:row>
    <x:row r="404" ht="36" customHeight="1">
      <x:c r="A404" s="34"/>
      <x:c r="B404" s="34"/>
      <x:c r="C404" s="35"/>
      <x:c r="D404" s="36"/>
      <x:c r="E404" s="36"/>
      <x:c r="F404" s="37"/>
      <x:c r="G404" s="38" t="n">
        <x:f>IF(K404=0,0,IF(H404="",1,-1))</x:f>
        <x:v>0</x:v>
      </x:c>
      <x:c r="H404" s="33" t="str">
        <x:f>IF(K404=0,"",IF(A404="","Podaj ID wyjścia",IF(IF(IFERROR(OR(CODE(UPPER(LEFT(A404,1)))&lt;65,CODE(UPPER(LEFT(A404,1)))&gt;90),TRUE),TRUE,OR(NOT(ISTEXT(A404)),LEN(A404)&gt;64,LEN(A404)&lt;&gt;LEN(SUBSTITUTE(A404,"*","")),LEN(A404)&lt;&gt;LEN(SUBSTITUTE(A404,"?","")),LEN(A404)&lt;&gt;LEN(SUBSTITUTE(A404,"~","")),LEN(A404)&lt;&gt;LEN(SUBSTITUTE(A404,"=","")),LEN(A404)&lt;&gt;LEN(SUBSTITUTE(A404,"&lt;","")),LEN(A404)&lt;&gt;LEN(SUBSTITUTE(A404,"&gt;","")))),"ID: tekst zaczynający się od A–Z, do 64 znaków; bez *, ?, ~, =, &lt; i &gt;. Przykład: T-001.",IF(COUNTIFS('Exits'!$A$9:$A$608,A404)&lt;&gt;1,"ID wyjścia się powtarza",IF(B404="","Podaj ID nadrzędnej transakcji",IF(IF(IFERROR(OR(CODE(UPPER(LEFT(B404,1)))&lt;65,CODE(UPPER(LEFT(B404,1)))&gt;90),TRUE),TRUE,OR(NOT(ISTEXT(B404)),LEN(B404)&gt;64,LEN(B404)&lt;&gt;LEN(SUBSTITUTE(B404,"*","")),LEN(B404)&lt;&gt;LEN(SUBSTITUTE(B404,"?","")),LEN(B404)&lt;&gt;LEN(SUBSTITUTE(B404,"~","")),LEN(B404)&lt;&gt;LEN(SUBSTITUTE(B404,"=","")),LEN(B404)&lt;&gt;LEN(SUBSTITUTE(B404,"&lt;","")),LEN(B404)&lt;&gt;LEN(SUBSTITUTE(B404,"&gt;","")))),"ID: tekst zaczynający się od A–Z, do 64 znaków; bez *, ?, ~, =, &lt; i &gt;. Przykład: T-001.",IF(COUNTIFS('Trades'!$A$9:$A$208,B404)&lt;&gt;1,"ID musi pasować do jednego wiersza Trades",IF(NOT(ISNUMBER(C404)),"Podaj prawidłowy czas zamknięcia",IF(OR(C404&lt;1,C404&gt;2958465),"Podaj prawidłowy czas zamknięcia",IF(NOT(ISNUMBER(D404)),"Podaj dodatnią zamkniętą ilość",IF(OR(D404&lt;=0,D404&gt;1000000,ROUND(D404,8)&lt;&gt;D404),"Podaj dodatnią zamkniętą ilość",IF(NOT(ISNUMBER(INDEX('Trades'!$D$9:$D$208,MATCH(B404,'Trades'!$A$9:$A$208,0)))),"Podaj prawidłowy czas otwarcia",IF(C404&lt;INDEX('Trades'!$D$9:$D$208,MATCH(B404,'Trades'!$A$9:$A$208,0)),"Wyjście poprzedza otwarcie",IF(AND(E404&lt;&gt;"",OR(NOT(ISNUMBER(E404)),E404&lt;=0)),"Podaj dodatnią cenę lub pozostaw puste",IF(AND(F404&lt;&gt;"",NOT(ISNUMBER(F404))),"P&amp;L brutto musi być liczbą lub pozostać pusty",IF(AND(ISNUMBER(F404),OR(ABS(F404)&gt;1000000000,ROUND(F404,2)&lt;&gt;F404)),"Kwoty: do 2 miejsc po przecinku; wartość bezwzględna wpisu ≤ 1 000 000 000.",""))))))))))))))))</x:f>
      </x:c>
      <x:c r="I404" s="29" t="str">
        <x:f>IF(ISNUMBER(D404),ROUND(D404,8),"")</x:f>
      </x:c>
      <x:c r="J404" s="29" t="n">
        <x:f>IF(ISNUMBER(F404),1,0)</x:f>
        <x:v>0</x:v>
      </x:c>
      <x:c r="K404" s="29" t="n">
        <x:f>IF(COUNTA(A404:F404)=0,0,1)</x:f>
        <x:v>0</x:v>
      </x:c>
    </x:row>
    <x:row r="405" ht="36" customHeight="1">
      <x:c r="A405" s="34"/>
      <x:c r="B405" s="34"/>
      <x:c r="C405" s="35"/>
      <x:c r="D405" s="36"/>
      <x:c r="E405" s="36"/>
      <x:c r="F405" s="37"/>
      <x:c r="G405" s="38" t="n">
        <x:f>IF(K405=0,0,IF(H405="",1,-1))</x:f>
        <x:v>0</x:v>
      </x:c>
      <x:c r="H405" s="33" t="str">
        <x:f>IF(K405=0,"",IF(A405="","Podaj ID wyjścia",IF(IF(IFERROR(OR(CODE(UPPER(LEFT(A405,1)))&lt;65,CODE(UPPER(LEFT(A405,1)))&gt;90),TRUE),TRUE,OR(NOT(ISTEXT(A405)),LEN(A405)&gt;64,LEN(A405)&lt;&gt;LEN(SUBSTITUTE(A405,"*","")),LEN(A405)&lt;&gt;LEN(SUBSTITUTE(A405,"?","")),LEN(A405)&lt;&gt;LEN(SUBSTITUTE(A405,"~","")),LEN(A405)&lt;&gt;LEN(SUBSTITUTE(A405,"=","")),LEN(A405)&lt;&gt;LEN(SUBSTITUTE(A405,"&lt;","")),LEN(A405)&lt;&gt;LEN(SUBSTITUTE(A405,"&gt;","")))),"ID: tekst zaczynający się od A–Z, do 64 znaków; bez *, ?, ~, =, &lt; i &gt;. Przykład: T-001.",IF(COUNTIFS('Exits'!$A$9:$A$608,A405)&lt;&gt;1,"ID wyjścia się powtarza",IF(B405="","Podaj ID nadrzędnej transakcji",IF(IF(IFERROR(OR(CODE(UPPER(LEFT(B405,1)))&lt;65,CODE(UPPER(LEFT(B405,1)))&gt;90),TRUE),TRUE,OR(NOT(ISTEXT(B405)),LEN(B405)&gt;64,LEN(B405)&lt;&gt;LEN(SUBSTITUTE(B405,"*","")),LEN(B405)&lt;&gt;LEN(SUBSTITUTE(B405,"?","")),LEN(B405)&lt;&gt;LEN(SUBSTITUTE(B405,"~","")),LEN(B405)&lt;&gt;LEN(SUBSTITUTE(B405,"=","")),LEN(B405)&lt;&gt;LEN(SUBSTITUTE(B405,"&lt;","")),LEN(B405)&lt;&gt;LEN(SUBSTITUTE(B405,"&gt;","")))),"ID: tekst zaczynający się od A–Z, do 64 znaków; bez *, ?, ~, =, &lt; i &gt;. Przykład: T-001.",IF(COUNTIFS('Trades'!$A$9:$A$208,B405)&lt;&gt;1,"ID musi pasować do jednego wiersza Trades",IF(NOT(ISNUMBER(C405)),"Podaj prawidłowy czas zamknięcia",IF(OR(C405&lt;1,C405&gt;2958465),"Podaj prawidłowy czas zamknięcia",IF(NOT(ISNUMBER(D405)),"Podaj dodatnią zamkniętą ilość",IF(OR(D405&lt;=0,D405&gt;1000000,ROUND(D405,8)&lt;&gt;D405),"Podaj dodatnią zamkniętą ilość",IF(NOT(ISNUMBER(INDEX('Trades'!$D$9:$D$208,MATCH(B405,'Trades'!$A$9:$A$208,0)))),"Podaj prawidłowy czas otwarcia",IF(C405&lt;INDEX('Trades'!$D$9:$D$208,MATCH(B405,'Trades'!$A$9:$A$208,0)),"Wyjście poprzedza otwarcie",IF(AND(E405&lt;&gt;"",OR(NOT(ISNUMBER(E405)),E405&lt;=0)),"Podaj dodatnią cenę lub pozostaw puste",IF(AND(F405&lt;&gt;"",NOT(ISNUMBER(F405))),"P&amp;L brutto musi być liczbą lub pozostać pusty",IF(AND(ISNUMBER(F405),OR(ABS(F405)&gt;1000000000,ROUND(F405,2)&lt;&gt;F405)),"Kwoty: do 2 miejsc po przecinku; wartość bezwzględna wpisu ≤ 1 000 000 000.",""))))))))))))))))</x:f>
      </x:c>
      <x:c r="I405" s="29" t="str">
        <x:f>IF(ISNUMBER(D405),ROUND(D405,8),"")</x:f>
      </x:c>
      <x:c r="J405" s="29" t="n">
        <x:f>IF(ISNUMBER(F405),1,0)</x:f>
        <x:v>0</x:v>
      </x:c>
      <x:c r="K405" s="29" t="n">
        <x:f>IF(COUNTA(A405:F405)=0,0,1)</x:f>
        <x:v>0</x:v>
      </x:c>
    </x:row>
    <x:row r="406" ht="36" customHeight="1">
      <x:c r="A406" s="34"/>
      <x:c r="B406" s="34"/>
      <x:c r="C406" s="35"/>
      <x:c r="D406" s="36"/>
      <x:c r="E406" s="36"/>
      <x:c r="F406" s="37"/>
      <x:c r="G406" s="38" t="n">
        <x:f>IF(K406=0,0,IF(H406="",1,-1))</x:f>
        <x:v>0</x:v>
      </x:c>
      <x:c r="H406" s="33" t="str">
        <x:f>IF(K406=0,"",IF(A406="","Podaj ID wyjścia",IF(IF(IFERROR(OR(CODE(UPPER(LEFT(A406,1)))&lt;65,CODE(UPPER(LEFT(A406,1)))&gt;90),TRUE),TRUE,OR(NOT(ISTEXT(A406)),LEN(A406)&gt;64,LEN(A406)&lt;&gt;LEN(SUBSTITUTE(A406,"*","")),LEN(A406)&lt;&gt;LEN(SUBSTITUTE(A406,"?","")),LEN(A406)&lt;&gt;LEN(SUBSTITUTE(A406,"~","")),LEN(A406)&lt;&gt;LEN(SUBSTITUTE(A406,"=","")),LEN(A406)&lt;&gt;LEN(SUBSTITUTE(A406,"&lt;","")),LEN(A406)&lt;&gt;LEN(SUBSTITUTE(A406,"&gt;","")))),"ID: tekst zaczynający się od A–Z, do 64 znaków; bez *, ?, ~, =, &lt; i &gt;. Przykład: T-001.",IF(COUNTIFS('Exits'!$A$9:$A$608,A406)&lt;&gt;1,"ID wyjścia się powtarza",IF(B406="","Podaj ID nadrzędnej transakcji",IF(IF(IFERROR(OR(CODE(UPPER(LEFT(B406,1)))&lt;65,CODE(UPPER(LEFT(B406,1)))&gt;90),TRUE),TRUE,OR(NOT(ISTEXT(B406)),LEN(B406)&gt;64,LEN(B406)&lt;&gt;LEN(SUBSTITUTE(B406,"*","")),LEN(B406)&lt;&gt;LEN(SUBSTITUTE(B406,"?","")),LEN(B406)&lt;&gt;LEN(SUBSTITUTE(B406,"~","")),LEN(B406)&lt;&gt;LEN(SUBSTITUTE(B406,"=","")),LEN(B406)&lt;&gt;LEN(SUBSTITUTE(B406,"&lt;","")),LEN(B406)&lt;&gt;LEN(SUBSTITUTE(B406,"&gt;","")))),"ID: tekst zaczynający się od A–Z, do 64 znaków; bez *, ?, ~, =, &lt; i &gt;. Przykład: T-001.",IF(COUNTIFS('Trades'!$A$9:$A$208,B406)&lt;&gt;1,"ID musi pasować do jednego wiersza Trades",IF(NOT(ISNUMBER(C406)),"Podaj prawidłowy czas zamknięcia",IF(OR(C406&lt;1,C406&gt;2958465),"Podaj prawidłowy czas zamknięcia",IF(NOT(ISNUMBER(D406)),"Podaj dodatnią zamkniętą ilość",IF(OR(D406&lt;=0,D406&gt;1000000,ROUND(D406,8)&lt;&gt;D406),"Podaj dodatnią zamkniętą ilość",IF(NOT(ISNUMBER(INDEX('Trades'!$D$9:$D$208,MATCH(B406,'Trades'!$A$9:$A$208,0)))),"Podaj prawidłowy czas otwarcia",IF(C406&lt;INDEX('Trades'!$D$9:$D$208,MATCH(B406,'Trades'!$A$9:$A$208,0)),"Wyjście poprzedza otwarcie",IF(AND(E406&lt;&gt;"",OR(NOT(ISNUMBER(E406)),E406&lt;=0)),"Podaj dodatnią cenę lub pozostaw puste",IF(AND(F406&lt;&gt;"",NOT(ISNUMBER(F406))),"P&amp;L brutto musi być liczbą lub pozostać pusty",IF(AND(ISNUMBER(F406),OR(ABS(F406)&gt;1000000000,ROUND(F406,2)&lt;&gt;F406)),"Kwoty: do 2 miejsc po przecinku; wartość bezwzględna wpisu ≤ 1 000 000 000.",""))))))))))))))))</x:f>
      </x:c>
      <x:c r="I406" s="29" t="str">
        <x:f>IF(ISNUMBER(D406),ROUND(D406,8),"")</x:f>
      </x:c>
      <x:c r="J406" s="29" t="n">
        <x:f>IF(ISNUMBER(F406),1,0)</x:f>
        <x:v>0</x:v>
      </x:c>
      <x:c r="K406" s="29" t="n">
        <x:f>IF(COUNTA(A406:F406)=0,0,1)</x:f>
        <x:v>0</x:v>
      </x:c>
    </x:row>
    <x:row r="407" ht="36" customHeight="1">
      <x:c r="A407" s="34"/>
      <x:c r="B407" s="34"/>
      <x:c r="C407" s="35"/>
      <x:c r="D407" s="36"/>
      <x:c r="E407" s="36"/>
      <x:c r="F407" s="37"/>
      <x:c r="G407" s="38" t="n">
        <x:f>IF(K407=0,0,IF(H407="",1,-1))</x:f>
        <x:v>0</x:v>
      </x:c>
      <x:c r="H407" s="33" t="str">
        <x:f>IF(K407=0,"",IF(A407="","Podaj ID wyjścia",IF(IF(IFERROR(OR(CODE(UPPER(LEFT(A407,1)))&lt;65,CODE(UPPER(LEFT(A407,1)))&gt;90),TRUE),TRUE,OR(NOT(ISTEXT(A407)),LEN(A407)&gt;64,LEN(A407)&lt;&gt;LEN(SUBSTITUTE(A407,"*","")),LEN(A407)&lt;&gt;LEN(SUBSTITUTE(A407,"?","")),LEN(A407)&lt;&gt;LEN(SUBSTITUTE(A407,"~","")),LEN(A407)&lt;&gt;LEN(SUBSTITUTE(A407,"=","")),LEN(A407)&lt;&gt;LEN(SUBSTITUTE(A407,"&lt;","")),LEN(A407)&lt;&gt;LEN(SUBSTITUTE(A407,"&gt;","")))),"ID: tekst zaczynający się od A–Z, do 64 znaków; bez *, ?, ~, =, &lt; i &gt;. Przykład: T-001.",IF(COUNTIFS('Exits'!$A$9:$A$608,A407)&lt;&gt;1,"ID wyjścia się powtarza",IF(B407="","Podaj ID nadrzędnej transakcji",IF(IF(IFERROR(OR(CODE(UPPER(LEFT(B407,1)))&lt;65,CODE(UPPER(LEFT(B407,1)))&gt;90),TRUE),TRUE,OR(NOT(ISTEXT(B407)),LEN(B407)&gt;64,LEN(B407)&lt;&gt;LEN(SUBSTITUTE(B407,"*","")),LEN(B407)&lt;&gt;LEN(SUBSTITUTE(B407,"?","")),LEN(B407)&lt;&gt;LEN(SUBSTITUTE(B407,"~","")),LEN(B407)&lt;&gt;LEN(SUBSTITUTE(B407,"=","")),LEN(B407)&lt;&gt;LEN(SUBSTITUTE(B407,"&lt;","")),LEN(B407)&lt;&gt;LEN(SUBSTITUTE(B407,"&gt;","")))),"ID: tekst zaczynający się od A–Z, do 64 znaków; bez *, ?, ~, =, &lt; i &gt;. Przykład: T-001.",IF(COUNTIFS('Trades'!$A$9:$A$208,B407)&lt;&gt;1,"ID musi pasować do jednego wiersza Trades",IF(NOT(ISNUMBER(C407)),"Podaj prawidłowy czas zamknięcia",IF(OR(C407&lt;1,C407&gt;2958465),"Podaj prawidłowy czas zamknięcia",IF(NOT(ISNUMBER(D407)),"Podaj dodatnią zamkniętą ilość",IF(OR(D407&lt;=0,D407&gt;1000000,ROUND(D407,8)&lt;&gt;D407),"Podaj dodatnią zamkniętą ilość",IF(NOT(ISNUMBER(INDEX('Trades'!$D$9:$D$208,MATCH(B407,'Trades'!$A$9:$A$208,0)))),"Podaj prawidłowy czas otwarcia",IF(C407&lt;INDEX('Trades'!$D$9:$D$208,MATCH(B407,'Trades'!$A$9:$A$208,0)),"Wyjście poprzedza otwarcie",IF(AND(E407&lt;&gt;"",OR(NOT(ISNUMBER(E407)),E407&lt;=0)),"Podaj dodatnią cenę lub pozostaw puste",IF(AND(F407&lt;&gt;"",NOT(ISNUMBER(F407))),"P&amp;L brutto musi być liczbą lub pozostać pusty",IF(AND(ISNUMBER(F407),OR(ABS(F407)&gt;1000000000,ROUND(F407,2)&lt;&gt;F407)),"Kwoty: do 2 miejsc po przecinku; wartość bezwzględna wpisu ≤ 1 000 000 000.",""))))))))))))))))</x:f>
      </x:c>
      <x:c r="I407" s="29" t="str">
        <x:f>IF(ISNUMBER(D407),ROUND(D407,8),"")</x:f>
      </x:c>
      <x:c r="J407" s="29" t="n">
        <x:f>IF(ISNUMBER(F407),1,0)</x:f>
        <x:v>0</x:v>
      </x:c>
      <x:c r="K407" s="29" t="n">
        <x:f>IF(COUNTA(A407:F407)=0,0,1)</x:f>
        <x:v>0</x:v>
      </x:c>
    </x:row>
    <x:row r="408" ht="36" customHeight="1">
      <x:c r="A408" s="34"/>
      <x:c r="B408" s="34"/>
      <x:c r="C408" s="35"/>
      <x:c r="D408" s="36"/>
      <x:c r="E408" s="36"/>
      <x:c r="F408" s="37"/>
      <x:c r="G408" s="38" t="n">
        <x:f>IF(K408=0,0,IF(H408="",1,-1))</x:f>
        <x:v>0</x:v>
      </x:c>
      <x:c r="H408" s="33" t="str">
        <x:f>IF(K408=0,"",IF(A408="","Podaj ID wyjścia",IF(IF(IFERROR(OR(CODE(UPPER(LEFT(A408,1)))&lt;65,CODE(UPPER(LEFT(A408,1)))&gt;90),TRUE),TRUE,OR(NOT(ISTEXT(A408)),LEN(A408)&gt;64,LEN(A408)&lt;&gt;LEN(SUBSTITUTE(A408,"*","")),LEN(A408)&lt;&gt;LEN(SUBSTITUTE(A408,"?","")),LEN(A408)&lt;&gt;LEN(SUBSTITUTE(A408,"~","")),LEN(A408)&lt;&gt;LEN(SUBSTITUTE(A408,"=","")),LEN(A408)&lt;&gt;LEN(SUBSTITUTE(A408,"&lt;","")),LEN(A408)&lt;&gt;LEN(SUBSTITUTE(A408,"&gt;","")))),"ID: tekst zaczynający się od A–Z, do 64 znaków; bez *, ?, ~, =, &lt; i &gt;. Przykład: T-001.",IF(COUNTIFS('Exits'!$A$9:$A$608,A408)&lt;&gt;1,"ID wyjścia się powtarza",IF(B408="","Podaj ID nadrzędnej transakcji",IF(IF(IFERROR(OR(CODE(UPPER(LEFT(B408,1)))&lt;65,CODE(UPPER(LEFT(B408,1)))&gt;90),TRUE),TRUE,OR(NOT(ISTEXT(B408)),LEN(B408)&gt;64,LEN(B408)&lt;&gt;LEN(SUBSTITUTE(B408,"*","")),LEN(B408)&lt;&gt;LEN(SUBSTITUTE(B408,"?","")),LEN(B408)&lt;&gt;LEN(SUBSTITUTE(B408,"~","")),LEN(B408)&lt;&gt;LEN(SUBSTITUTE(B408,"=","")),LEN(B408)&lt;&gt;LEN(SUBSTITUTE(B408,"&lt;","")),LEN(B408)&lt;&gt;LEN(SUBSTITUTE(B408,"&gt;","")))),"ID: tekst zaczynający się od A–Z, do 64 znaków; bez *, ?, ~, =, &lt; i &gt;. Przykład: T-001.",IF(COUNTIFS('Trades'!$A$9:$A$208,B408)&lt;&gt;1,"ID musi pasować do jednego wiersza Trades",IF(NOT(ISNUMBER(C408)),"Podaj prawidłowy czas zamknięcia",IF(OR(C408&lt;1,C408&gt;2958465),"Podaj prawidłowy czas zamknięcia",IF(NOT(ISNUMBER(D408)),"Podaj dodatnią zamkniętą ilość",IF(OR(D408&lt;=0,D408&gt;1000000,ROUND(D408,8)&lt;&gt;D408),"Podaj dodatnią zamkniętą ilość",IF(NOT(ISNUMBER(INDEX('Trades'!$D$9:$D$208,MATCH(B408,'Trades'!$A$9:$A$208,0)))),"Podaj prawidłowy czas otwarcia",IF(C408&lt;INDEX('Trades'!$D$9:$D$208,MATCH(B408,'Trades'!$A$9:$A$208,0)),"Wyjście poprzedza otwarcie",IF(AND(E408&lt;&gt;"",OR(NOT(ISNUMBER(E408)),E408&lt;=0)),"Podaj dodatnią cenę lub pozostaw puste",IF(AND(F408&lt;&gt;"",NOT(ISNUMBER(F408))),"P&amp;L brutto musi być liczbą lub pozostać pusty",IF(AND(ISNUMBER(F408),OR(ABS(F408)&gt;1000000000,ROUND(F408,2)&lt;&gt;F408)),"Kwoty: do 2 miejsc po przecinku; wartość bezwzględna wpisu ≤ 1 000 000 000.",""))))))))))))))))</x:f>
      </x:c>
      <x:c r="I408" s="29" t="str">
        <x:f>IF(ISNUMBER(D408),ROUND(D408,8),"")</x:f>
      </x:c>
      <x:c r="J408" s="29" t="n">
        <x:f>IF(ISNUMBER(F408),1,0)</x:f>
        <x:v>0</x:v>
      </x:c>
      <x:c r="K408" s="29" t="n">
        <x:f>IF(COUNTA(A408:F408)=0,0,1)</x:f>
        <x:v>0</x:v>
      </x:c>
    </x:row>
    <x:row r="409" ht="36" customHeight="1">
      <x:c r="A409" s="34"/>
      <x:c r="B409" s="34"/>
      <x:c r="C409" s="35"/>
      <x:c r="D409" s="36"/>
      <x:c r="E409" s="36"/>
      <x:c r="F409" s="37"/>
      <x:c r="G409" s="38" t="n">
        <x:f>IF(K409=0,0,IF(H409="",1,-1))</x:f>
        <x:v>0</x:v>
      </x:c>
      <x:c r="H409" s="33" t="str">
        <x:f>IF(K409=0,"",IF(A409="","Podaj ID wyjścia",IF(IF(IFERROR(OR(CODE(UPPER(LEFT(A409,1)))&lt;65,CODE(UPPER(LEFT(A409,1)))&gt;90),TRUE),TRUE,OR(NOT(ISTEXT(A409)),LEN(A409)&gt;64,LEN(A409)&lt;&gt;LEN(SUBSTITUTE(A409,"*","")),LEN(A409)&lt;&gt;LEN(SUBSTITUTE(A409,"?","")),LEN(A409)&lt;&gt;LEN(SUBSTITUTE(A409,"~","")),LEN(A409)&lt;&gt;LEN(SUBSTITUTE(A409,"=","")),LEN(A409)&lt;&gt;LEN(SUBSTITUTE(A409,"&lt;","")),LEN(A409)&lt;&gt;LEN(SUBSTITUTE(A409,"&gt;","")))),"ID: tekst zaczynający się od A–Z, do 64 znaków; bez *, ?, ~, =, &lt; i &gt;. Przykład: T-001.",IF(COUNTIFS('Exits'!$A$9:$A$608,A409)&lt;&gt;1,"ID wyjścia się powtarza",IF(B409="","Podaj ID nadrzędnej transakcji",IF(IF(IFERROR(OR(CODE(UPPER(LEFT(B409,1)))&lt;65,CODE(UPPER(LEFT(B409,1)))&gt;90),TRUE),TRUE,OR(NOT(ISTEXT(B409)),LEN(B409)&gt;64,LEN(B409)&lt;&gt;LEN(SUBSTITUTE(B409,"*","")),LEN(B409)&lt;&gt;LEN(SUBSTITUTE(B409,"?","")),LEN(B409)&lt;&gt;LEN(SUBSTITUTE(B409,"~","")),LEN(B409)&lt;&gt;LEN(SUBSTITUTE(B409,"=","")),LEN(B409)&lt;&gt;LEN(SUBSTITUTE(B409,"&lt;","")),LEN(B409)&lt;&gt;LEN(SUBSTITUTE(B409,"&gt;","")))),"ID: tekst zaczynający się od A–Z, do 64 znaków; bez *, ?, ~, =, &lt; i &gt;. Przykład: T-001.",IF(COUNTIFS('Trades'!$A$9:$A$208,B409)&lt;&gt;1,"ID musi pasować do jednego wiersza Trades",IF(NOT(ISNUMBER(C409)),"Podaj prawidłowy czas zamknięcia",IF(OR(C409&lt;1,C409&gt;2958465),"Podaj prawidłowy czas zamknięcia",IF(NOT(ISNUMBER(D409)),"Podaj dodatnią zamkniętą ilość",IF(OR(D409&lt;=0,D409&gt;1000000,ROUND(D409,8)&lt;&gt;D409),"Podaj dodatnią zamkniętą ilość",IF(NOT(ISNUMBER(INDEX('Trades'!$D$9:$D$208,MATCH(B409,'Trades'!$A$9:$A$208,0)))),"Podaj prawidłowy czas otwarcia",IF(C409&lt;INDEX('Trades'!$D$9:$D$208,MATCH(B409,'Trades'!$A$9:$A$208,0)),"Wyjście poprzedza otwarcie",IF(AND(E409&lt;&gt;"",OR(NOT(ISNUMBER(E409)),E409&lt;=0)),"Podaj dodatnią cenę lub pozostaw puste",IF(AND(F409&lt;&gt;"",NOT(ISNUMBER(F409))),"P&amp;L brutto musi być liczbą lub pozostać pusty",IF(AND(ISNUMBER(F409),OR(ABS(F409)&gt;1000000000,ROUND(F409,2)&lt;&gt;F409)),"Kwoty: do 2 miejsc po przecinku; wartość bezwzględna wpisu ≤ 1 000 000 000.",""))))))))))))))))</x:f>
      </x:c>
      <x:c r="I409" s="29" t="str">
        <x:f>IF(ISNUMBER(D409),ROUND(D409,8),"")</x:f>
      </x:c>
      <x:c r="J409" s="29" t="n">
        <x:f>IF(ISNUMBER(F409),1,0)</x:f>
        <x:v>0</x:v>
      </x:c>
      <x:c r="K409" s="29" t="n">
        <x:f>IF(COUNTA(A409:F409)=0,0,1)</x:f>
        <x:v>0</x:v>
      </x:c>
    </x:row>
    <x:row r="410" ht="36" customHeight="1">
      <x:c r="A410" s="34"/>
      <x:c r="B410" s="34"/>
      <x:c r="C410" s="35"/>
      <x:c r="D410" s="36"/>
      <x:c r="E410" s="36"/>
      <x:c r="F410" s="37"/>
      <x:c r="G410" s="38" t="n">
        <x:f>IF(K410=0,0,IF(H410="",1,-1))</x:f>
        <x:v>0</x:v>
      </x:c>
      <x:c r="H410" s="33" t="str">
        <x:f>IF(K410=0,"",IF(A410="","Podaj ID wyjścia",IF(IF(IFERROR(OR(CODE(UPPER(LEFT(A410,1)))&lt;65,CODE(UPPER(LEFT(A410,1)))&gt;90),TRUE),TRUE,OR(NOT(ISTEXT(A410)),LEN(A410)&gt;64,LEN(A410)&lt;&gt;LEN(SUBSTITUTE(A410,"*","")),LEN(A410)&lt;&gt;LEN(SUBSTITUTE(A410,"?","")),LEN(A410)&lt;&gt;LEN(SUBSTITUTE(A410,"~","")),LEN(A410)&lt;&gt;LEN(SUBSTITUTE(A410,"=","")),LEN(A410)&lt;&gt;LEN(SUBSTITUTE(A410,"&lt;","")),LEN(A410)&lt;&gt;LEN(SUBSTITUTE(A410,"&gt;","")))),"ID: tekst zaczynający się od A–Z, do 64 znaków; bez *, ?, ~, =, &lt; i &gt;. Przykład: T-001.",IF(COUNTIFS('Exits'!$A$9:$A$608,A410)&lt;&gt;1,"ID wyjścia się powtarza",IF(B410="","Podaj ID nadrzędnej transakcji",IF(IF(IFERROR(OR(CODE(UPPER(LEFT(B410,1)))&lt;65,CODE(UPPER(LEFT(B410,1)))&gt;90),TRUE),TRUE,OR(NOT(ISTEXT(B410)),LEN(B410)&gt;64,LEN(B410)&lt;&gt;LEN(SUBSTITUTE(B410,"*","")),LEN(B410)&lt;&gt;LEN(SUBSTITUTE(B410,"?","")),LEN(B410)&lt;&gt;LEN(SUBSTITUTE(B410,"~","")),LEN(B410)&lt;&gt;LEN(SUBSTITUTE(B410,"=","")),LEN(B410)&lt;&gt;LEN(SUBSTITUTE(B410,"&lt;","")),LEN(B410)&lt;&gt;LEN(SUBSTITUTE(B410,"&gt;","")))),"ID: tekst zaczynający się od A–Z, do 64 znaków; bez *, ?, ~, =, &lt; i &gt;. Przykład: T-001.",IF(COUNTIFS('Trades'!$A$9:$A$208,B410)&lt;&gt;1,"ID musi pasować do jednego wiersza Trades",IF(NOT(ISNUMBER(C410)),"Podaj prawidłowy czas zamknięcia",IF(OR(C410&lt;1,C410&gt;2958465),"Podaj prawidłowy czas zamknięcia",IF(NOT(ISNUMBER(D410)),"Podaj dodatnią zamkniętą ilość",IF(OR(D410&lt;=0,D410&gt;1000000,ROUND(D410,8)&lt;&gt;D410),"Podaj dodatnią zamkniętą ilość",IF(NOT(ISNUMBER(INDEX('Trades'!$D$9:$D$208,MATCH(B410,'Trades'!$A$9:$A$208,0)))),"Podaj prawidłowy czas otwarcia",IF(C410&lt;INDEX('Trades'!$D$9:$D$208,MATCH(B410,'Trades'!$A$9:$A$208,0)),"Wyjście poprzedza otwarcie",IF(AND(E410&lt;&gt;"",OR(NOT(ISNUMBER(E410)),E410&lt;=0)),"Podaj dodatnią cenę lub pozostaw puste",IF(AND(F410&lt;&gt;"",NOT(ISNUMBER(F410))),"P&amp;L brutto musi być liczbą lub pozostać pusty",IF(AND(ISNUMBER(F410),OR(ABS(F410)&gt;1000000000,ROUND(F410,2)&lt;&gt;F410)),"Kwoty: do 2 miejsc po przecinku; wartość bezwzględna wpisu ≤ 1 000 000 000.",""))))))))))))))))</x:f>
      </x:c>
      <x:c r="I410" s="29" t="str">
        <x:f>IF(ISNUMBER(D410),ROUND(D410,8),"")</x:f>
      </x:c>
      <x:c r="J410" s="29" t="n">
        <x:f>IF(ISNUMBER(F410),1,0)</x:f>
        <x:v>0</x:v>
      </x:c>
      <x:c r="K410" s="29" t="n">
        <x:f>IF(COUNTA(A410:F410)=0,0,1)</x:f>
        <x:v>0</x:v>
      </x:c>
    </x:row>
    <x:row r="411" ht="36" customHeight="1">
      <x:c r="A411" s="34"/>
      <x:c r="B411" s="34"/>
      <x:c r="C411" s="35"/>
      <x:c r="D411" s="36"/>
      <x:c r="E411" s="36"/>
      <x:c r="F411" s="37"/>
      <x:c r="G411" s="38" t="n">
        <x:f>IF(K411=0,0,IF(H411="",1,-1))</x:f>
        <x:v>0</x:v>
      </x:c>
      <x:c r="H411" s="33" t="str">
        <x:f>IF(K411=0,"",IF(A411="","Podaj ID wyjścia",IF(IF(IFERROR(OR(CODE(UPPER(LEFT(A411,1)))&lt;65,CODE(UPPER(LEFT(A411,1)))&gt;90),TRUE),TRUE,OR(NOT(ISTEXT(A411)),LEN(A411)&gt;64,LEN(A411)&lt;&gt;LEN(SUBSTITUTE(A411,"*","")),LEN(A411)&lt;&gt;LEN(SUBSTITUTE(A411,"?","")),LEN(A411)&lt;&gt;LEN(SUBSTITUTE(A411,"~","")),LEN(A411)&lt;&gt;LEN(SUBSTITUTE(A411,"=","")),LEN(A411)&lt;&gt;LEN(SUBSTITUTE(A411,"&lt;","")),LEN(A411)&lt;&gt;LEN(SUBSTITUTE(A411,"&gt;","")))),"ID: tekst zaczynający się od A–Z, do 64 znaków; bez *, ?, ~, =, &lt; i &gt;. Przykład: T-001.",IF(COUNTIFS('Exits'!$A$9:$A$608,A411)&lt;&gt;1,"ID wyjścia się powtarza",IF(B411="","Podaj ID nadrzędnej transakcji",IF(IF(IFERROR(OR(CODE(UPPER(LEFT(B411,1)))&lt;65,CODE(UPPER(LEFT(B411,1)))&gt;90),TRUE),TRUE,OR(NOT(ISTEXT(B411)),LEN(B411)&gt;64,LEN(B411)&lt;&gt;LEN(SUBSTITUTE(B411,"*","")),LEN(B411)&lt;&gt;LEN(SUBSTITUTE(B411,"?","")),LEN(B411)&lt;&gt;LEN(SUBSTITUTE(B411,"~","")),LEN(B411)&lt;&gt;LEN(SUBSTITUTE(B411,"=","")),LEN(B411)&lt;&gt;LEN(SUBSTITUTE(B411,"&lt;","")),LEN(B411)&lt;&gt;LEN(SUBSTITUTE(B411,"&gt;","")))),"ID: tekst zaczynający się od A–Z, do 64 znaków; bez *, ?, ~, =, &lt; i &gt;. Przykład: T-001.",IF(COUNTIFS('Trades'!$A$9:$A$208,B411)&lt;&gt;1,"ID musi pasować do jednego wiersza Trades",IF(NOT(ISNUMBER(C411)),"Podaj prawidłowy czas zamknięcia",IF(OR(C411&lt;1,C411&gt;2958465),"Podaj prawidłowy czas zamknięcia",IF(NOT(ISNUMBER(D411)),"Podaj dodatnią zamkniętą ilość",IF(OR(D411&lt;=0,D411&gt;1000000,ROUND(D411,8)&lt;&gt;D411),"Podaj dodatnią zamkniętą ilość",IF(NOT(ISNUMBER(INDEX('Trades'!$D$9:$D$208,MATCH(B411,'Trades'!$A$9:$A$208,0)))),"Podaj prawidłowy czas otwarcia",IF(C411&lt;INDEX('Trades'!$D$9:$D$208,MATCH(B411,'Trades'!$A$9:$A$208,0)),"Wyjście poprzedza otwarcie",IF(AND(E411&lt;&gt;"",OR(NOT(ISNUMBER(E411)),E411&lt;=0)),"Podaj dodatnią cenę lub pozostaw puste",IF(AND(F411&lt;&gt;"",NOT(ISNUMBER(F411))),"P&amp;L brutto musi być liczbą lub pozostać pusty",IF(AND(ISNUMBER(F411),OR(ABS(F411)&gt;1000000000,ROUND(F411,2)&lt;&gt;F411)),"Kwoty: do 2 miejsc po przecinku; wartość bezwzględna wpisu ≤ 1 000 000 000.",""))))))))))))))))</x:f>
      </x:c>
      <x:c r="I411" s="29" t="str">
        <x:f>IF(ISNUMBER(D411),ROUND(D411,8),"")</x:f>
      </x:c>
      <x:c r="J411" s="29" t="n">
        <x:f>IF(ISNUMBER(F411),1,0)</x:f>
        <x:v>0</x:v>
      </x:c>
      <x:c r="K411" s="29" t="n">
        <x:f>IF(COUNTA(A411:F411)=0,0,1)</x:f>
        <x:v>0</x:v>
      </x:c>
    </x:row>
    <x:row r="412" ht="36" customHeight="1">
      <x:c r="A412" s="34"/>
      <x:c r="B412" s="34"/>
      <x:c r="C412" s="35"/>
      <x:c r="D412" s="36"/>
      <x:c r="E412" s="36"/>
      <x:c r="F412" s="37"/>
      <x:c r="G412" s="38" t="n">
        <x:f>IF(K412=0,0,IF(H412="",1,-1))</x:f>
        <x:v>0</x:v>
      </x:c>
      <x:c r="H412" s="33" t="str">
        <x:f>IF(K412=0,"",IF(A412="","Podaj ID wyjścia",IF(IF(IFERROR(OR(CODE(UPPER(LEFT(A412,1)))&lt;65,CODE(UPPER(LEFT(A412,1)))&gt;90),TRUE),TRUE,OR(NOT(ISTEXT(A412)),LEN(A412)&gt;64,LEN(A412)&lt;&gt;LEN(SUBSTITUTE(A412,"*","")),LEN(A412)&lt;&gt;LEN(SUBSTITUTE(A412,"?","")),LEN(A412)&lt;&gt;LEN(SUBSTITUTE(A412,"~","")),LEN(A412)&lt;&gt;LEN(SUBSTITUTE(A412,"=","")),LEN(A412)&lt;&gt;LEN(SUBSTITUTE(A412,"&lt;","")),LEN(A412)&lt;&gt;LEN(SUBSTITUTE(A412,"&gt;","")))),"ID: tekst zaczynający się od A–Z, do 64 znaków; bez *, ?, ~, =, &lt; i &gt;. Przykład: T-001.",IF(COUNTIFS('Exits'!$A$9:$A$608,A412)&lt;&gt;1,"ID wyjścia się powtarza",IF(B412="","Podaj ID nadrzędnej transakcji",IF(IF(IFERROR(OR(CODE(UPPER(LEFT(B412,1)))&lt;65,CODE(UPPER(LEFT(B412,1)))&gt;90),TRUE),TRUE,OR(NOT(ISTEXT(B412)),LEN(B412)&gt;64,LEN(B412)&lt;&gt;LEN(SUBSTITUTE(B412,"*","")),LEN(B412)&lt;&gt;LEN(SUBSTITUTE(B412,"?","")),LEN(B412)&lt;&gt;LEN(SUBSTITUTE(B412,"~","")),LEN(B412)&lt;&gt;LEN(SUBSTITUTE(B412,"=","")),LEN(B412)&lt;&gt;LEN(SUBSTITUTE(B412,"&lt;","")),LEN(B412)&lt;&gt;LEN(SUBSTITUTE(B412,"&gt;","")))),"ID: tekst zaczynający się od A–Z, do 64 znaków; bez *, ?, ~, =, &lt; i &gt;. Przykład: T-001.",IF(COUNTIFS('Trades'!$A$9:$A$208,B412)&lt;&gt;1,"ID musi pasować do jednego wiersza Trades",IF(NOT(ISNUMBER(C412)),"Podaj prawidłowy czas zamknięcia",IF(OR(C412&lt;1,C412&gt;2958465),"Podaj prawidłowy czas zamknięcia",IF(NOT(ISNUMBER(D412)),"Podaj dodatnią zamkniętą ilość",IF(OR(D412&lt;=0,D412&gt;1000000,ROUND(D412,8)&lt;&gt;D412),"Podaj dodatnią zamkniętą ilość",IF(NOT(ISNUMBER(INDEX('Trades'!$D$9:$D$208,MATCH(B412,'Trades'!$A$9:$A$208,0)))),"Podaj prawidłowy czas otwarcia",IF(C412&lt;INDEX('Trades'!$D$9:$D$208,MATCH(B412,'Trades'!$A$9:$A$208,0)),"Wyjście poprzedza otwarcie",IF(AND(E412&lt;&gt;"",OR(NOT(ISNUMBER(E412)),E412&lt;=0)),"Podaj dodatnią cenę lub pozostaw puste",IF(AND(F412&lt;&gt;"",NOT(ISNUMBER(F412))),"P&amp;L brutto musi być liczbą lub pozostać pusty",IF(AND(ISNUMBER(F412),OR(ABS(F412)&gt;1000000000,ROUND(F412,2)&lt;&gt;F412)),"Kwoty: do 2 miejsc po przecinku; wartość bezwzględna wpisu ≤ 1 000 000 000.",""))))))))))))))))</x:f>
      </x:c>
      <x:c r="I412" s="29" t="str">
        <x:f>IF(ISNUMBER(D412),ROUND(D412,8),"")</x:f>
      </x:c>
      <x:c r="J412" s="29" t="n">
        <x:f>IF(ISNUMBER(F412),1,0)</x:f>
        <x:v>0</x:v>
      </x:c>
      <x:c r="K412" s="29" t="n">
        <x:f>IF(COUNTA(A412:F412)=0,0,1)</x:f>
        <x:v>0</x:v>
      </x:c>
    </x:row>
    <x:row r="413" ht="36" customHeight="1">
      <x:c r="A413" s="34"/>
      <x:c r="B413" s="34"/>
      <x:c r="C413" s="35"/>
      <x:c r="D413" s="36"/>
      <x:c r="E413" s="36"/>
      <x:c r="F413" s="37"/>
      <x:c r="G413" s="38" t="n">
        <x:f>IF(K413=0,0,IF(H413="",1,-1))</x:f>
        <x:v>0</x:v>
      </x:c>
      <x:c r="H413" s="33" t="str">
        <x:f>IF(K413=0,"",IF(A413="","Podaj ID wyjścia",IF(IF(IFERROR(OR(CODE(UPPER(LEFT(A413,1)))&lt;65,CODE(UPPER(LEFT(A413,1)))&gt;90),TRUE),TRUE,OR(NOT(ISTEXT(A413)),LEN(A413)&gt;64,LEN(A413)&lt;&gt;LEN(SUBSTITUTE(A413,"*","")),LEN(A413)&lt;&gt;LEN(SUBSTITUTE(A413,"?","")),LEN(A413)&lt;&gt;LEN(SUBSTITUTE(A413,"~","")),LEN(A413)&lt;&gt;LEN(SUBSTITUTE(A413,"=","")),LEN(A413)&lt;&gt;LEN(SUBSTITUTE(A413,"&lt;","")),LEN(A413)&lt;&gt;LEN(SUBSTITUTE(A413,"&gt;","")))),"ID: tekst zaczynający się od A–Z, do 64 znaków; bez *, ?, ~, =, &lt; i &gt;. Przykład: T-001.",IF(COUNTIFS('Exits'!$A$9:$A$608,A413)&lt;&gt;1,"ID wyjścia się powtarza",IF(B413="","Podaj ID nadrzędnej transakcji",IF(IF(IFERROR(OR(CODE(UPPER(LEFT(B413,1)))&lt;65,CODE(UPPER(LEFT(B413,1)))&gt;90),TRUE),TRUE,OR(NOT(ISTEXT(B413)),LEN(B413)&gt;64,LEN(B413)&lt;&gt;LEN(SUBSTITUTE(B413,"*","")),LEN(B413)&lt;&gt;LEN(SUBSTITUTE(B413,"?","")),LEN(B413)&lt;&gt;LEN(SUBSTITUTE(B413,"~","")),LEN(B413)&lt;&gt;LEN(SUBSTITUTE(B413,"=","")),LEN(B413)&lt;&gt;LEN(SUBSTITUTE(B413,"&lt;","")),LEN(B413)&lt;&gt;LEN(SUBSTITUTE(B413,"&gt;","")))),"ID: tekst zaczynający się od A–Z, do 64 znaków; bez *, ?, ~, =, &lt; i &gt;. Przykład: T-001.",IF(COUNTIFS('Trades'!$A$9:$A$208,B413)&lt;&gt;1,"ID musi pasować do jednego wiersza Trades",IF(NOT(ISNUMBER(C413)),"Podaj prawidłowy czas zamknięcia",IF(OR(C413&lt;1,C413&gt;2958465),"Podaj prawidłowy czas zamknięcia",IF(NOT(ISNUMBER(D413)),"Podaj dodatnią zamkniętą ilość",IF(OR(D413&lt;=0,D413&gt;1000000,ROUND(D413,8)&lt;&gt;D413),"Podaj dodatnią zamkniętą ilość",IF(NOT(ISNUMBER(INDEX('Trades'!$D$9:$D$208,MATCH(B413,'Trades'!$A$9:$A$208,0)))),"Podaj prawidłowy czas otwarcia",IF(C413&lt;INDEX('Trades'!$D$9:$D$208,MATCH(B413,'Trades'!$A$9:$A$208,0)),"Wyjście poprzedza otwarcie",IF(AND(E413&lt;&gt;"",OR(NOT(ISNUMBER(E413)),E413&lt;=0)),"Podaj dodatnią cenę lub pozostaw puste",IF(AND(F413&lt;&gt;"",NOT(ISNUMBER(F413))),"P&amp;L brutto musi być liczbą lub pozostać pusty",IF(AND(ISNUMBER(F413),OR(ABS(F413)&gt;1000000000,ROUND(F413,2)&lt;&gt;F413)),"Kwoty: do 2 miejsc po przecinku; wartość bezwzględna wpisu ≤ 1 000 000 000.",""))))))))))))))))</x:f>
      </x:c>
      <x:c r="I413" s="29" t="str">
        <x:f>IF(ISNUMBER(D413),ROUND(D413,8),"")</x:f>
      </x:c>
      <x:c r="J413" s="29" t="n">
        <x:f>IF(ISNUMBER(F413),1,0)</x:f>
        <x:v>0</x:v>
      </x:c>
      <x:c r="K413" s="29" t="n">
        <x:f>IF(COUNTA(A413:F413)=0,0,1)</x:f>
        <x:v>0</x:v>
      </x:c>
    </x:row>
    <x:row r="414" ht="36" customHeight="1">
      <x:c r="A414" s="34"/>
      <x:c r="B414" s="34"/>
      <x:c r="C414" s="35"/>
      <x:c r="D414" s="36"/>
      <x:c r="E414" s="36"/>
      <x:c r="F414" s="37"/>
      <x:c r="G414" s="38" t="n">
        <x:f>IF(K414=0,0,IF(H414="",1,-1))</x:f>
        <x:v>0</x:v>
      </x:c>
      <x:c r="H414" s="33" t="str">
        <x:f>IF(K414=0,"",IF(A414="","Podaj ID wyjścia",IF(IF(IFERROR(OR(CODE(UPPER(LEFT(A414,1)))&lt;65,CODE(UPPER(LEFT(A414,1)))&gt;90),TRUE),TRUE,OR(NOT(ISTEXT(A414)),LEN(A414)&gt;64,LEN(A414)&lt;&gt;LEN(SUBSTITUTE(A414,"*","")),LEN(A414)&lt;&gt;LEN(SUBSTITUTE(A414,"?","")),LEN(A414)&lt;&gt;LEN(SUBSTITUTE(A414,"~","")),LEN(A414)&lt;&gt;LEN(SUBSTITUTE(A414,"=","")),LEN(A414)&lt;&gt;LEN(SUBSTITUTE(A414,"&lt;","")),LEN(A414)&lt;&gt;LEN(SUBSTITUTE(A414,"&gt;","")))),"ID: tekst zaczynający się od A–Z, do 64 znaków; bez *, ?, ~, =, &lt; i &gt;. Przykład: T-001.",IF(COUNTIFS('Exits'!$A$9:$A$608,A414)&lt;&gt;1,"ID wyjścia się powtarza",IF(B414="","Podaj ID nadrzędnej transakcji",IF(IF(IFERROR(OR(CODE(UPPER(LEFT(B414,1)))&lt;65,CODE(UPPER(LEFT(B414,1)))&gt;90),TRUE),TRUE,OR(NOT(ISTEXT(B414)),LEN(B414)&gt;64,LEN(B414)&lt;&gt;LEN(SUBSTITUTE(B414,"*","")),LEN(B414)&lt;&gt;LEN(SUBSTITUTE(B414,"?","")),LEN(B414)&lt;&gt;LEN(SUBSTITUTE(B414,"~","")),LEN(B414)&lt;&gt;LEN(SUBSTITUTE(B414,"=","")),LEN(B414)&lt;&gt;LEN(SUBSTITUTE(B414,"&lt;","")),LEN(B414)&lt;&gt;LEN(SUBSTITUTE(B414,"&gt;","")))),"ID: tekst zaczynający się od A–Z, do 64 znaków; bez *, ?, ~, =, &lt; i &gt;. Przykład: T-001.",IF(COUNTIFS('Trades'!$A$9:$A$208,B414)&lt;&gt;1,"ID musi pasować do jednego wiersza Trades",IF(NOT(ISNUMBER(C414)),"Podaj prawidłowy czas zamknięcia",IF(OR(C414&lt;1,C414&gt;2958465),"Podaj prawidłowy czas zamknięcia",IF(NOT(ISNUMBER(D414)),"Podaj dodatnią zamkniętą ilość",IF(OR(D414&lt;=0,D414&gt;1000000,ROUND(D414,8)&lt;&gt;D414),"Podaj dodatnią zamkniętą ilość",IF(NOT(ISNUMBER(INDEX('Trades'!$D$9:$D$208,MATCH(B414,'Trades'!$A$9:$A$208,0)))),"Podaj prawidłowy czas otwarcia",IF(C414&lt;INDEX('Trades'!$D$9:$D$208,MATCH(B414,'Trades'!$A$9:$A$208,0)),"Wyjście poprzedza otwarcie",IF(AND(E414&lt;&gt;"",OR(NOT(ISNUMBER(E414)),E414&lt;=0)),"Podaj dodatnią cenę lub pozostaw puste",IF(AND(F414&lt;&gt;"",NOT(ISNUMBER(F414))),"P&amp;L brutto musi być liczbą lub pozostać pusty",IF(AND(ISNUMBER(F414),OR(ABS(F414)&gt;1000000000,ROUND(F414,2)&lt;&gt;F414)),"Kwoty: do 2 miejsc po przecinku; wartość bezwzględna wpisu ≤ 1 000 000 000.",""))))))))))))))))</x:f>
      </x:c>
      <x:c r="I414" s="29" t="str">
        <x:f>IF(ISNUMBER(D414),ROUND(D414,8),"")</x:f>
      </x:c>
      <x:c r="J414" s="29" t="n">
        <x:f>IF(ISNUMBER(F414),1,0)</x:f>
        <x:v>0</x:v>
      </x:c>
      <x:c r="K414" s="29" t="n">
        <x:f>IF(COUNTA(A414:F414)=0,0,1)</x:f>
        <x:v>0</x:v>
      </x:c>
    </x:row>
    <x:row r="415" ht="36" customHeight="1">
      <x:c r="A415" s="34"/>
      <x:c r="B415" s="34"/>
      <x:c r="C415" s="35"/>
      <x:c r="D415" s="36"/>
      <x:c r="E415" s="36"/>
      <x:c r="F415" s="37"/>
      <x:c r="G415" s="38" t="n">
        <x:f>IF(K415=0,0,IF(H415="",1,-1))</x:f>
        <x:v>0</x:v>
      </x:c>
      <x:c r="H415" s="33" t="str">
        <x:f>IF(K415=0,"",IF(A415="","Podaj ID wyjścia",IF(IF(IFERROR(OR(CODE(UPPER(LEFT(A415,1)))&lt;65,CODE(UPPER(LEFT(A415,1)))&gt;90),TRUE),TRUE,OR(NOT(ISTEXT(A415)),LEN(A415)&gt;64,LEN(A415)&lt;&gt;LEN(SUBSTITUTE(A415,"*","")),LEN(A415)&lt;&gt;LEN(SUBSTITUTE(A415,"?","")),LEN(A415)&lt;&gt;LEN(SUBSTITUTE(A415,"~","")),LEN(A415)&lt;&gt;LEN(SUBSTITUTE(A415,"=","")),LEN(A415)&lt;&gt;LEN(SUBSTITUTE(A415,"&lt;","")),LEN(A415)&lt;&gt;LEN(SUBSTITUTE(A415,"&gt;","")))),"ID: tekst zaczynający się od A–Z, do 64 znaków; bez *, ?, ~, =, &lt; i &gt;. Przykład: T-001.",IF(COUNTIFS('Exits'!$A$9:$A$608,A415)&lt;&gt;1,"ID wyjścia się powtarza",IF(B415="","Podaj ID nadrzędnej transakcji",IF(IF(IFERROR(OR(CODE(UPPER(LEFT(B415,1)))&lt;65,CODE(UPPER(LEFT(B415,1)))&gt;90),TRUE),TRUE,OR(NOT(ISTEXT(B415)),LEN(B415)&gt;64,LEN(B415)&lt;&gt;LEN(SUBSTITUTE(B415,"*","")),LEN(B415)&lt;&gt;LEN(SUBSTITUTE(B415,"?","")),LEN(B415)&lt;&gt;LEN(SUBSTITUTE(B415,"~","")),LEN(B415)&lt;&gt;LEN(SUBSTITUTE(B415,"=","")),LEN(B415)&lt;&gt;LEN(SUBSTITUTE(B415,"&lt;","")),LEN(B415)&lt;&gt;LEN(SUBSTITUTE(B415,"&gt;","")))),"ID: tekst zaczynający się od A–Z, do 64 znaków; bez *, ?, ~, =, &lt; i &gt;. Przykład: T-001.",IF(COUNTIFS('Trades'!$A$9:$A$208,B415)&lt;&gt;1,"ID musi pasować do jednego wiersza Trades",IF(NOT(ISNUMBER(C415)),"Podaj prawidłowy czas zamknięcia",IF(OR(C415&lt;1,C415&gt;2958465),"Podaj prawidłowy czas zamknięcia",IF(NOT(ISNUMBER(D415)),"Podaj dodatnią zamkniętą ilość",IF(OR(D415&lt;=0,D415&gt;1000000,ROUND(D415,8)&lt;&gt;D415),"Podaj dodatnią zamkniętą ilość",IF(NOT(ISNUMBER(INDEX('Trades'!$D$9:$D$208,MATCH(B415,'Trades'!$A$9:$A$208,0)))),"Podaj prawidłowy czas otwarcia",IF(C415&lt;INDEX('Trades'!$D$9:$D$208,MATCH(B415,'Trades'!$A$9:$A$208,0)),"Wyjście poprzedza otwarcie",IF(AND(E415&lt;&gt;"",OR(NOT(ISNUMBER(E415)),E415&lt;=0)),"Podaj dodatnią cenę lub pozostaw puste",IF(AND(F415&lt;&gt;"",NOT(ISNUMBER(F415))),"P&amp;L brutto musi być liczbą lub pozostać pusty",IF(AND(ISNUMBER(F415),OR(ABS(F415)&gt;1000000000,ROUND(F415,2)&lt;&gt;F415)),"Kwoty: do 2 miejsc po przecinku; wartość bezwzględna wpisu ≤ 1 000 000 000.",""))))))))))))))))</x:f>
      </x:c>
      <x:c r="I415" s="29" t="str">
        <x:f>IF(ISNUMBER(D415),ROUND(D415,8),"")</x:f>
      </x:c>
      <x:c r="J415" s="29" t="n">
        <x:f>IF(ISNUMBER(F415),1,0)</x:f>
        <x:v>0</x:v>
      </x:c>
      <x:c r="K415" s="29" t="n">
        <x:f>IF(COUNTA(A415:F415)=0,0,1)</x:f>
        <x:v>0</x:v>
      </x:c>
    </x:row>
    <x:row r="416" ht="36" customHeight="1">
      <x:c r="A416" s="34"/>
      <x:c r="B416" s="34"/>
      <x:c r="C416" s="35"/>
      <x:c r="D416" s="36"/>
      <x:c r="E416" s="36"/>
      <x:c r="F416" s="37"/>
      <x:c r="G416" s="38" t="n">
        <x:f>IF(K416=0,0,IF(H416="",1,-1))</x:f>
        <x:v>0</x:v>
      </x:c>
      <x:c r="H416" s="33" t="str">
        <x:f>IF(K416=0,"",IF(A416="","Podaj ID wyjścia",IF(IF(IFERROR(OR(CODE(UPPER(LEFT(A416,1)))&lt;65,CODE(UPPER(LEFT(A416,1)))&gt;90),TRUE),TRUE,OR(NOT(ISTEXT(A416)),LEN(A416)&gt;64,LEN(A416)&lt;&gt;LEN(SUBSTITUTE(A416,"*","")),LEN(A416)&lt;&gt;LEN(SUBSTITUTE(A416,"?","")),LEN(A416)&lt;&gt;LEN(SUBSTITUTE(A416,"~","")),LEN(A416)&lt;&gt;LEN(SUBSTITUTE(A416,"=","")),LEN(A416)&lt;&gt;LEN(SUBSTITUTE(A416,"&lt;","")),LEN(A416)&lt;&gt;LEN(SUBSTITUTE(A416,"&gt;","")))),"ID: tekst zaczynający się od A–Z, do 64 znaków; bez *, ?, ~, =, &lt; i &gt;. Przykład: T-001.",IF(COUNTIFS('Exits'!$A$9:$A$608,A416)&lt;&gt;1,"ID wyjścia się powtarza",IF(B416="","Podaj ID nadrzędnej transakcji",IF(IF(IFERROR(OR(CODE(UPPER(LEFT(B416,1)))&lt;65,CODE(UPPER(LEFT(B416,1)))&gt;90),TRUE),TRUE,OR(NOT(ISTEXT(B416)),LEN(B416)&gt;64,LEN(B416)&lt;&gt;LEN(SUBSTITUTE(B416,"*","")),LEN(B416)&lt;&gt;LEN(SUBSTITUTE(B416,"?","")),LEN(B416)&lt;&gt;LEN(SUBSTITUTE(B416,"~","")),LEN(B416)&lt;&gt;LEN(SUBSTITUTE(B416,"=","")),LEN(B416)&lt;&gt;LEN(SUBSTITUTE(B416,"&lt;","")),LEN(B416)&lt;&gt;LEN(SUBSTITUTE(B416,"&gt;","")))),"ID: tekst zaczynający się od A–Z, do 64 znaków; bez *, ?, ~, =, &lt; i &gt;. Przykład: T-001.",IF(COUNTIFS('Trades'!$A$9:$A$208,B416)&lt;&gt;1,"ID musi pasować do jednego wiersza Trades",IF(NOT(ISNUMBER(C416)),"Podaj prawidłowy czas zamknięcia",IF(OR(C416&lt;1,C416&gt;2958465),"Podaj prawidłowy czas zamknięcia",IF(NOT(ISNUMBER(D416)),"Podaj dodatnią zamkniętą ilość",IF(OR(D416&lt;=0,D416&gt;1000000,ROUND(D416,8)&lt;&gt;D416),"Podaj dodatnią zamkniętą ilość",IF(NOT(ISNUMBER(INDEX('Trades'!$D$9:$D$208,MATCH(B416,'Trades'!$A$9:$A$208,0)))),"Podaj prawidłowy czas otwarcia",IF(C416&lt;INDEX('Trades'!$D$9:$D$208,MATCH(B416,'Trades'!$A$9:$A$208,0)),"Wyjście poprzedza otwarcie",IF(AND(E416&lt;&gt;"",OR(NOT(ISNUMBER(E416)),E416&lt;=0)),"Podaj dodatnią cenę lub pozostaw puste",IF(AND(F416&lt;&gt;"",NOT(ISNUMBER(F416))),"P&amp;L brutto musi być liczbą lub pozostać pusty",IF(AND(ISNUMBER(F416),OR(ABS(F416)&gt;1000000000,ROUND(F416,2)&lt;&gt;F416)),"Kwoty: do 2 miejsc po przecinku; wartość bezwzględna wpisu ≤ 1 000 000 000.",""))))))))))))))))</x:f>
      </x:c>
      <x:c r="I416" s="29" t="str">
        <x:f>IF(ISNUMBER(D416),ROUND(D416,8),"")</x:f>
      </x:c>
      <x:c r="J416" s="29" t="n">
        <x:f>IF(ISNUMBER(F416),1,0)</x:f>
        <x:v>0</x:v>
      </x:c>
      <x:c r="K416" s="29" t="n">
        <x:f>IF(COUNTA(A416:F416)=0,0,1)</x:f>
        <x:v>0</x:v>
      </x:c>
    </x:row>
    <x:row r="417" ht="36" customHeight="1">
      <x:c r="A417" s="34"/>
      <x:c r="B417" s="34"/>
      <x:c r="C417" s="35"/>
      <x:c r="D417" s="36"/>
      <x:c r="E417" s="36"/>
      <x:c r="F417" s="37"/>
      <x:c r="G417" s="38" t="n">
        <x:f>IF(K417=0,0,IF(H417="",1,-1))</x:f>
        <x:v>0</x:v>
      </x:c>
      <x:c r="H417" s="33" t="str">
        <x:f>IF(K417=0,"",IF(A417="","Podaj ID wyjścia",IF(IF(IFERROR(OR(CODE(UPPER(LEFT(A417,1)))&lt;65,CODE(UPPER(LEFT(A417,1)))&gt;90),TRUE),TRUE,OR(NOT(ISTEXT(A417)),LEN(A417)&gt;64,LEN(A417)&lt;&gt;LEN(SUBSTITUTE(A417,"*","")),LEN(A417)&lt;&gt;LEN(SUBSTITUTE(A417,"?","")),LEN(A417)&lt;&gt;LEN(SUBSTITUTE(A417,"~","")),LEN(A417)&lt;&gt;LEN(SUBSTITUTE(A417,"=","")),LEN(A417)&lt;&gt;LEN(SUBSTITUTE(A417,"&lt;","")),LEN(A417)&lt;&gt;LEN(SUBSTITUTE(A417,"&gt;","")))),"ID: tekst zaczynający się od A–Z, do 64 znaków; bez *, ?, ~, =, &lt; i &gt;. Przykład: T-001.",IF(COUNTIFS('Exits'!$A$9:$A$608,A417)&lt;&gt;1,"ID wyjścia się powtarza",IF(B417="","Podaj ID nadrzędnej transakcji",IF(IF(IFERROR(OR(CODE(UPPER(LEFT(B417,1)))&lt;65,CODE(UPPER(LEFT(B417,1)))&gt;90),TRUE),TRUE,OR(NOT(ISTEXT(B417)),LEN(B417)&gt;64,LEN(B417)&lt;&gt;LEN(SUBSTITUTE(B417,"*","")),LEN(B417)&lt;&gt;LEN(SUBSTITUTE(B417,"?","")),LEN(B417)&lt;&gt;LEN(SUBSTITUTE(B417,"~","")),LEN(B417)&lt;&gt;LEN(SUBSTITUTE(B417,"=","")),LEN(B417)&lt;&gt;LEN(SUBSTITUTE(B417,"&lt;","")),LEN(B417)&lt;&gt;LEN(SUBSTITUTE(B417,"&gt;","")))),"ID: tekst zaczynający się od A–Z, do 64 znaków; bez *, ?, ~, =, &lt; i &gt;. Przykład: T-001.",IF(COUNTIFS('Trades'!$A$9:$A$208,B417)&lt;&gt;1,"ID musi pasować do jednego wiersza Trades",IF(NOT(ISNUMBER(C417)),"Podaj prawidłowy czas zamknięcia",IF(OR(C417&lt;1,C417&gt;2958465),"Podaj prawidłowy czas zamknięcia",IF(NOT(ISNUMBER(D417)),"Podaj dodatnią zamkniętą ilość",IF(OR(D417&lt;=0,D417&gt;1000000,ROUND(D417,8)&lt;&gt;D417),"Podaj dodatnią zamkniętą ilość",IF(NOT(ISNUMBER(INDEX('Trades'!$D$9:$D$208,MATCH(B417,'Trades'!$A$9:$A$208,0)))),"Podaj prawidłowy czas otwarcia",IF(C417&lt;INDEX('Trades'!$D$9:$D$208,MATCH(B417,'Trades'!$A$9:$A$208,0)),"Wyjście poprzedza otwarcie",IF(AND(E417&lt;&gt;"",OR(NOT(ISNUMBER(E417)),E417&lt;=0)),"Podaj dodatnią cenę lub pozostaw puste",IF(AND(F417&lt;&gt;"",NOT(ISNUMBER(F417))),"P&amp;L brutto musi być liczbą lub pozostać pusty",IF(AND(ISNUMBER(F417),OR(ABS(F417)&gt;1000000000,ROUND(F417,2)&lt;&gt;F417)),"Kwoty: do 2 miejsc po przecinku; wartość bezwzględna wpisu ≤ 1 000 000 000.",""))))))))))))))))</x:f>
      </x:c>
      <x:c r="I417" s="29" t="str">
        <x:f>IF(ISNUMBER(D417),ROUND(D417,8),"")</x:f>
      </x:c>
      <x:c r="J417" s="29" t="n">
        <x:f>IF(ISNUMBER(F417),1,0)</x:f>
        <x:v>0</x:v>
      </x:c>
      <x:c r="K417" s="29" t="n">
        <x:f>IF(COUNTA(A417:F417)=0,0,1)</x:f>
        <x:v>0</x:v>
      </x:c>
    </x:row>
    <x:row r="418" ht="36" customHeight="1">
      <x:c r="A418" s="34"/>
      <x:c r="B418" s="34"/>
      <x:c r="C418" s="35"/>
      <x:c r="D418" s="36"/>
      <x:c r="E418" s="36"/>
      <x:c r="F418" s="37"/>
      <x:c r="G418" s="38" t="n">
        <x:f>IF(K418=0,0,IF(H418="",1,-1))</x:f>
        <x:v>0</x:v>
      </x:c>
      <x:c r="H418" s="33" t="str">
        <x:f>IF(K418=0,"",IF(A418="","Podaj ID wyjścia",IF(IF(IFERROR(OR(CODE(UPPER(LEFT(A418,1)))&lt;65,CODE(UPPER(LEFT(A418,1)))&gt;90),TRUE),TRUE,OR(NOT(ISTEXT(A418)),LEN(A418)&gt;64,LEN(A418)&lt;&gt;LEN(SUBSTITUTE(A418,"*","")),LEN(A418)&lt;&gt;LEN(SUBSTITUTE(A418,"?","")),LEN(A418)&lt;&gt;LEN(SUBSTITUTE(A418,"~","")),LEN(A418)&lt;&gt;LEN(SUBSTITUTE(A418,"=","")),LEN(A418)&lt;&gt;LEN(SUBSTITUTE(A418,"&lt;","")),LEN(A418)&lt;&gt;LEN(SUBSTITUTE(A418,"&gt;","")))),"ID: tekst zaczynający się od A–Z, do 64 znaków; bez *, ?, ~, =, &lt; i &gt;. Przykład: T-001.",IF(COUNTIFS('Exits'!$A$9:$A$608,A418)&lt;&gt;1,"ID wyjścia się powtarza",IF(B418="","Podaj ID nadrzędnej transakcji",IF(IF(IFERROR(OR(CODE(UPPER(LEFT(B418,1)))&lt;65,CODE(UPPER(LEFT(B418,1)))&gt;90),TRUE),TRUE,OR(NOT(ISTEXT(B418)),LEN(B418)&gt;64,LEN(B418)&lt;&gt;LEN(SUBSTITUTE(B418,"*","")),LEN(B418)&lt;&gt;LEN(SUBSTITUTE(B418,"?","")),LEN(B418)&lt;&gt;LEN(SUBSTITUTE(B418,"~","")),LEN(B418)&lt;&gt;LEN(SUBSTITUTE(B418,"=","")),LEN(B418)&lt;&gt;LEN(SUBSTITUTE(B418,"&lt;","")),LEN(B418)&lt;&gt;LEN(SUBSTITUTE(B418,"&gt;","")))),"ID: tekst zaczynający się od A–Z, do 64 znaków; bez *, ?, ~, =, &lt; i &gt;. Przykład: T-001.",IF(COUNTIFS('Trades'!$A$9:$A$208,B418)&lt;&gt;1,"ID musi pasować do jednego wiersza Trades",IF(NOT(ISNUMBER(C418)),"Podaj prawidłowy czas zamknięcia",IF(OR(C418&lt;1,C418&gt;2958465),"Podaj prawidłowy czas zamknięcia",IF(NOT(ISNUMBER(D418)),"Podaj dodatnią zamkniętą ilość",IF(OR(D418&lt;=0,D418&gt;1000000,ROUND(D418,8)&lt;&gt;D418),"Podaj dodatnią zamkniętą ilość",IF(NOT(ISNUMBER(INDEX('Trades'!$D$9:$D$208,MATCH(B418,'Trades'!$A$9:$A$208,0)))),"Podaj prawidłowy czas otwarcia",IF(C418&lt;INDEX('Trades'!$D$9:$D$208,MATCH(B418,'Trades'!$A$9:$A$208,0)),"Wyjście poprzedza otwarcie",IF(AND(E418&lt;&gt;"",OR(NOT(ISNUMBER(E418)),E418&lt;=0)),"Podaj dodatnią cenę lub pozostaw puste",IF(AND(F418&lt;&gt;"",NOT(ISNUMBER(F418))),"P&amp;L brutto musi być liczbą lub pozostać pusty",IF(AND(ISNUMBER(F418),OR(ABS(F418)&gt;1000000000,ROUND(F418,2)&lt;&gt;F418)),"Kwoty: do 2 miejsc po przecinku; wartość bezwzględna wpisu ≤ 1 000 000 000.",""))))))))))))))))</x:f>
      </x:c>
      <x:c r="I418" s="29" t="str">
        <x:f>IF(ISNUMBER(D418),ROUND(D418,8),"")</x:f>
      </x:c>
      <x:c r="J418" s="29" t="n">
        <x:f>IF(ISNUMBER(F418),1,0)</x:f>
        <x:v>0</x:v>
      </x:c>
      <x:c r="K418" s="29" t="n">
        <x:f>IF(COUNTA(A418:F418)=0,0,1)</x:f>
        <x:v>0</x:v>
      </x:c>
    </x:row>
    <x:row r="419" ht="36" customHeight="1">
      <x:c r="A419" s="34"/>
      <x:c r="B419" s="34"/>
      <x:c r="C419" s="35"/>
      <x:c r="D419" s="36"/>
      <x:c r="E419" s="36"/>
      <x:c r="F419" s="37"/>
      <x:c r="G419" s="38" t="n">
        <x:f>IF(K419=0,0,IF(H419="",1,-1))</x:f>
        <x:v>0</x:v>
      </x:c>
      <x:c r="H419" s="33" t="str">
        <x:f>IF(K419=0,"",IF(A419="","Podaj ID wyjścia",IF(IF(IFERROR(OR(CODE(UPPER(LEFT(A419,1)))&lt;65,CODE(UPPER(LEFT(A419,1)))&gt;90),TRUE),TRUE,OR(NOT(ISTEXT(A419)),LEN(A419)&gt;64,LEN(A419)&lt;&gt;LEN(SUBSTITUTE(A419,"*","")),LEN(A419)&lt;&gt;LEN(SUBSTITUTE(A419,"?","")),LEN(A419)&lt;&gt;LEN(SUBSTITUTE(A419,"~","")),LEN(A419)&lt;&gt;LEN(SUBSTITUTE(A419,"=","")),LEN(A419)&lt;&gt;LEN(SUBSTITUTE(A419,"&lt;","")),LEN(A419)&lt;&gt;LEN(SUBSTITUTE(A419,"&gt;","")))),"ID: tekst zaczynający się od A–Z, do 64 znaków; bez *, ?, ~, =, &lt; i &gt;. Przykład: T-001.",IF(COUNTIFS('Exits'!$A$9:$A$608,A419)&lt;&gt;1,"ID wyjścia się powtarza",IF(B419="","Podaj ID nadrzędnej transakcji",IF(IF(IFERROR(OR(CODE(UPPER(LEFT(B419,1)))&lt;65,CODE(UPPER(LEFT(B419,1)))&gt;90),TRUE),TRUE,OR(NOT(ISTEXT(B419)),LEN(B419)&gt;64,LEN(B419)&lt;&gt;LEN(SUBSTITUTE(B419,"*","")),LEN(B419)&lt;&gt;LEN(SUBSTITUTE(B419,"?","")),LEN(B419)&lt;&gt;LEN(SUBSTITUTE(B419,"~","")),LEN(B419)&lt;&gt;LEN(SUBSTITUTE(B419,"=","")),LEN(B419)&lt;&gt;LEN(SUBSTITUTE(B419,"&lt;","")),LEN(B419)&lt;&gt;LEN(SUBSTITUTE(B419,"&gt;","")))),"ID: tekst zaczynający się od A–Z, do 64 znaków; bez *, ?, ~, =, &lt; i &gt;. Przykład: T-001.",IF(COUNTIFS('Trades'!$A$9:$A$208,B419)&lt;&gt;1,"ID musi pasować do jednego wiersza Trades",IF(NOT(ISNUMBER(C419)),"Podaj prawidłowy czas zamknięcia",IF(OR(C419&lt;1,C419&gt;2958465),"Podaj prawidłowy czas zamknięcia",IF(NOT(ISNUMBER(D419)),"Podaj dodatnią zamkniętą ilość",IF(OR(D419&lt;=0,D419&gt;1000000,ROUND(D419,8)&lt;&gt;D419),"Podaj dodatnią zamkniętą ilość",IF(NOT(ISNUMBER(INDEX('Trades'!$D$9:$D$208,MATCH(B419,'Trades'!$A$9:$A$208,0)))),"Podaj prawidłowy czas otwarcia",IF(C419&lt;INDEX('Trades'!$D$9:$D$208,MATCH(B419,'Trades'!$A$9:$A$208,0)),"Wyjście poprzedza otwarcie",IF(AND(E419&lt;&gt;"",OR(NOT(ISNUMBER(E419)),E419&lt;=0)),"Podaj dodatnią cenę lub pozostaw puste",IF(AND(F419&lt;&gt;"",NOT(ISNUMBER(F419))),"P&amp;L brutto musi być liczbą lub pozostać pusty",IF(AND(ISNUMBER(F419),OR(ABS(F419)&gt;1000000000,ROUND(F419,2)&lt;&gt;F419)),"Kwoty: do 2 miejsc po przecinku; wartość bezwzględna wpisu ≤ 1 000 000 000.",""))))))))))))))))</x:f>
      </x:c>
      <x:c r="I419" s="29" t="str">
        <x:f>IF(ISNUMBER(D419),ROUND(D419,8),"")</x:f>
      </x:c>
      <x:c r="J419" s="29" t="n">
        <x:f>IF(ISNUMBER(F419),1,0)</x:f>
        <x:v>0</x:v>
      </x:c>
      <x:c r="K419" s="29" t="n">
        <x:f>IF(COUNTA(A419:F419)=0,0,1)</x:f>
        <x:v>0</x:v>
      </x:c>
    </x:row>
    <x:row r="420" ht="36" customHeight="1">
      <x:c r="A420" s="34"/>
      <x:c r="B420" s="34"/>
      <x:c r="C420" s="35"/>
      <x:c r="D420" s="36"/>
      <x:c r="E420" s="36"/>
      <x:c r="F420" s="37"/>
      <x:c r="G420" s="38" t="n">
        <x:f>IF(K420=0,0,IF(H420="",1,-1))</x:f>
        <x:v>0</x:v>
      </x:c>
      <x:c r="H420" s="33" t="str">
        <x:f>IF(K420=0,"",IF(A420="","Podaj ID wyjścia",IF(IF(IFERROR(OR(CODE(UPPER(LEFT(A420,1)))&lt;65,CODE(UPPER(LEFT(A420,1)))&gt;90),TRUE),TRUE,OR(NOT(ISTEXT(A420)),LEN(A420)&gt;64,LEN(A420)&lt;&gt;LEN(SUBSTITUTE(A420,"*","")),LEN(A420)&lt;&gt;LEN(SUBSTITUTE(A420,"?","")),LEN(A420)&lt;&gt;LEN(SUBSTITUTE(A420,"~","")),LEN(A420)&lt;&gt;LEN(SUBSTITUTE(A420,"=","")),LEN(A420)&lt;&gt;LEN(SUBSTITUTE(A420,"&lt;","")),LEN(A420)&lt;&gt;LEN(SUBSTITUTE(A420,"&gt;","")))),"ID: tekst zaczynający się od A–Z, do 64 znaków; bez *, ?, ~, =, &lt; i &gt;. Przykład: T-001.",IF(COUNTIFS('Exits'!$A$9:$A$608,A420)&lt;&gt;1,"ID wyjścia się powtarza",IF(B420="","Podaj ID nadrzędnej transakcji",IF(IF(IFERROR(OR(CODE(UPPER(LEFT(B420,1)))&lt;65,CODE(UPPER(LEFT(B420,1)))&gt;90),TRUE),TRUE,OR(NOT(ISTEXT(B420)),LEN(B420)&gt;64,LEN(B420)&lt;&gt;LEN(SUBSTITUTE(B420,"*","")),LEN(B420)&lt;&gt;LEN(SUBSTITUTE(B420,"?","")),LEN(B420)&lt;&gt;LEN(SUBSTITUTE(B420,"~","")),LEN(B420)&lt;&gt;LEN(SUBSTITUTE(B420,"=","")),LEN(B420)&lt;&gt;LEN(SUBSTITUTE(B420,"&lt;","")),LEN(B420)&lt;&gt;LEN(SUBSTITUTE(B420,"&gt;","")))),"ID: tekst zaczynający się od A–Z, do 64 znaków; bez *, ?, ~, =, &lt; i &gt;. Przykład: T-001.",IF(COUNTIFS('Trades'!$A$9:$A$208,B420)&lt;&gt;1,"ID musi pasować do jednego wiersza Trades",IF(NOT(ISNUMBER(C420)),"Podaj prawidłowy czas zamknięcia",IF(OR(C420&lt;1,C420&gt;2958465),"Podaj prawidłowy czas zamknięcia",IF(NOT(ISNUMBER(D420)),"Podaj dodatnią zamkniętą ilość",IF(OR(D420&lt;=0,D420&gt;1000000,ROUND(D420,8)&lt;&gt;D420),"Podaj dodatnią zamkniętą ilość",IF(NOT(ISNUMBER(INDEX('Trades'!$D$9:$D$208,MATCH(B420,'Trades'!$A$9:$A$208,0)))),"Podaj prawidłowy czas otwarcia",IF(C420&lt;INDEX('Trades'!$D$9:$D$208,MATCH(B420,'Trades'!$A$9:$A$208,0)),"Wyjście poprzedza otwarcie",IF(AND(E420&lt;&gt;"",OR(NOT(ISNUMBER(E420)),E420&lt;=0)),"Podaj dodatnią cenę lub pozostaw puste",IF(AND(F420&lt;&gt;"",NOT(ISNUMBER(F420))),"P&amp;L brutto musi być liczbą lub pozostać pusty",IF(AND(ISNUMBER(F420),OR(ABS(F420)&gt;1000000000,ROUND(F420,2)&lt;&gt;F420)),"Kwoty: do 2 miejsc po przecinku; wartość bezwzględna wpisu ≤ 1 000 000 000.",""))))))))))))))))</x:f>
      </x:c>
      <x:c r="I420" s="29" t="str">
        <x:f>IF(ISNUMBER(D420),ROUND(D420,8),"")</x:f>
      </x:c>
      <x:c r="J420" s="29" t="n">
        <x:f>IF(ISNUMBER(F420),1,0)</x:f>
        <x:v>0</x:v>
      </x:c>
      <x:c r="K420" s="29" t="n">
        <x:f>IF(COUNTA(A420:F420)=0,0,1)</x:f>
        <x:v>0</x:v>
      </x:c>
    </x:row>
    <x:row r="421" ht="36" customHeight="1">
      <x:c r="A421" s="34"/>
      <x:c r="B421" s="34"/>
      <x:c r="C421" s="35"/>
      <x:c r="D421" s="36"/>
      <x:c r="E421" s="36"/>
      <x:c r="F421" s="37"/>
      <x:c r="G421" s="38" t="n">
        <x:f>IF(K421=0,0,IF(H421="",1,-1))</x:f>
        <x:v>0</x:v>
      </x:c>
      <x:c r="H421" s="33" t="str">
        <x:f>IF(K421=0,"",IF(A421="","Podaj ID wyjścia",IF(IF(IFERROR(OR(CODE(UPPER(LEFT(A421,1)))&lt;65,CODE(UPPER(LEFT(A421,1)))&gt;90),TRUE),TRUE,OR(NOT(ISTEXT(A421)),LEN(A421)&gt;64,LEN(A421)&lt;&gt;LEN(SUBSTITUTE(A421,"*","")),LEN(A421)&lt;&gt;LEN(SUBSTITUTE(A421,"?","")),LEN(A421)&lt;&gt;LEN(SUBSTITUTE(A421,"~","")),LEN(A421)&lt;&gt;LEN(SUBSTITUTE(A421,"=","")),LEN(A421)&lt;&gt;LEN(SUBSTITUTE(A421,"&lt;","")),LEN(A421)&lt;&gt;LEN(SUBSTITUTE(A421,"&gt;","")))),"ID: tekst zaczynający się od A–Z, do 64 znaków; bez *, ?, ~, =, &lt; i &gt;. Przykład: T-001.",IF(COUNTIFS('Exits'!$A$9:$A$608,A421)&lt;&gt;1,"ID wyjścia się powtarza",IF(B421="","Podaj ID nadrzędnej transakcji",IF(IF(IFERROR(OR(CODE(UPPER(LEFT(B421,1)))&lt;65,CODE(UPPER(LEFT(B421,1)))&gt;90),TRUE),TRUE,OR(NOT(ISTEXT(B421)),LEN(B421)&gt;64,LEN(B421)&lt;&gt;LEN(SUBSTITUTE(B421,"*","")),LEN(B421)&lt;&gt;LEN(SUBSTITUTE(B421,"?","")),LEN(B421)&lt;&gt;LEN(SUBSTITUTE(B421,"~","")),LEN(B421)&lt;&gt;LEN(SUBSTITUTE(B421,"=","")),LEN(B421)&lt;&gt;LEN(SUBSTITUTE(B421,"&lt;","")),LEN(B421)&lt;&gt;LEN(SUBSTITUTE(B421,"&gt;","")))),"ID: tekst zaczynający się od A–Z, do 64 znaków; bez *, ?, ~, =, &lt; i &gt;. Przykład: T-001.",IF(COUNTIFS('Trades'!$A$9:$A$208,B421)&lt;&gt;1,"ID musi pasować do jednego wiersza Trades",IF(NOT(ISNUMBER(C421)),"Podaj prawidłowy czas zamknięcia",IF(OR(C421&lt;1,C421&gt;2958465),"Podaj prawidłowy czas zamknięcia",IF(NOT(ISNUMBER(D421)),"Podaj dodatnią zamkniętą ilość",IF(OR(D421&lt;=0,D421&gt;1000000,ROUND(D421,8)&lt;&gt;D421),"Podaj dodatnią zamkniętą ilość",IF(NOT(ISNUMBER(INDEX('Trades'!$D$9:$D$208,MATCH(B421,'Trades'!$A$9:$A$208,0)))),"Podaj prawidłowy czas otwarcia",IF(C421&lt;INDEX('Trades'!$D$9:$D$208,MATCH(B421,'Trades'!$A$9:$A$208,0)),"Wyjście poprzedza otwarcie",IF(AND(E421&lt;&gt;"",OR(NOT(ISNUMBER(E421)),E421&lt;=0)),"Podaj dodatnią cenę lub pozostaw puste",IF(AND(F421&lt;&gt;"",NOT(ISNUMBER(F421))),"P&amp;L brutto musi być liczbą lub pozostać pusty",IF(AND(ISNUMBER(F421),OR(ABS(F421)&gt;1000000000,ROUND(F421,2)&lt;&gt;F421)),"Kwoty: do 2 miejsc po przecinku; wartość bezwzględna wpisu ≤ 1 000 000 000.",""))))))))))))))))</x:f>
      </x:c>
      <x:c r="I421" s="29" t="str">
        <x:f>IF(ISNUMBER(D421),ROUND(D421,8),"")</x:f>
      </x:c>
      <x:c r="J421" s="29" t="n">
        <x:f>IF(ISNUMBER(F421),1,0)</x:f>
        <x:v>0</x:v>
      </x:c>
      <x:c r="K421" s="29" t="n">
        <x:f>IF(COUNTA(A421:F421)=0,0,1)</x:f>
        <x:v>0</x:v>
      </x:c>
    </x:row>
    <x:row r="422" ht="36" customHeight="1">
      <x:c r="A422" s="34"/>
      <x:c r="B422" s="34"/>
      <x:c r="C422" s="35"/>
      <x:c r="D422" s="36"/>
      <x:c r="E422" s="36"/>
      <x:c r="F422" s="37"/>
      <x:c r="G422" s="38" t="n">
        <x:f>IF(K422=0,0,IF(H422="",1,-1))</x:f>
        <x:v>0</x:v>
      </x:c>
      <x:c r="H422" s="33" t="str">
        <x:f>IF(K422=0,"",IF(A422="","Podaj ID wyjścia",IF(IF(IFERROR(OR(CODE(UPPER(LEFT(A422,1)))&lt;65,CODE(UPPER(LEFT(A422,1)))&gt;90),TRUE),TRUE,OR(NOT(ISTEXT(A422)),LEN(A422)&gt;64,LEN(A422)&lt;&gt;LEN(SUBSTITUTE(A422,"*","")),LEN(A422)&lt;&gt;LEN(SUBSTITUTE(A422,"?","")),LEN(A422)&lt;&gt;LEN(SUBSTITUTE(A422,"~","")),LEN(A422)&lt;&gt;LEN(SUBSTITUTE(A422,"=","")),LEN(A422)&lt;&gt;LEN(SUBSTITUTE(A422,"&lt;","")),LEN(A422)&lt;&gt;LEN(SUBSTITUTE(A422,"&gt;","")))),"ID: tekst zaczynający się od A–Z, do 64 znaków; bez *, ?, ~, =, &lt; i &gt;. Przykład: T-001.",IF(COUNTIFS('Exits'!$A$9:$A$608,A422)&lt;&gt;1,"ID wyjścia się powtarza",IF(B422="","Podaj ID nadrzędnej transakcji",IF(IF(IFERROR(OR(CODE(UPPER(LEFT(B422,1)))&lt;65,CODE(UPPER(LEFT(B422,1)))&gt;90),TRUE),TRUE,OR(NOT(ISTEXT(B422)),LEN(B422)&gt;64,LEN(B422)&lt;&gt;LEN(SUBSTITUTE(B422,"*","")),LEN(B422)&lt;&gt;LEN(SUBSTITUTE(B422,"?","")),LEN(B422)&lt;&gt;LEN(SUBSTITUTE(B422,"~","")),LEN(B422)&lt;&gt;LEN(SUBSTITUTE(B422,"=","")),LEN(B422)&lt;&gt;LEN(SUBSTITUTE(B422,"&lt;","")),LEN(B422)&lt;&gt;LEN(SUBSTITUTE(B422,"&gt;","")))),"ID: tekst zaczynający się od A–Z, do 64 znaków; bez *, ?, ~, =, &lt; i &gt;. Przykład: T-001.",IF(COUNTIFS('Trades'!$A$9:$A$208,B422)&lt;&gt;1,"ID musi pasować do jednego wiersza Trades",IF(NOT(ISNUMBER(C422)),"Podaj prawidłowy czas zamknięcia",IF(OR(C422&lt;1,C422&gt;2958465),"Podaj prawidłowy czas zamknięcia",IF(NOT(ISNUMBER(D422)),"Podaj dodatnią zamkniętą ilość",IF(OR(D422&lt;=0,D422&gt;1000000,ROUND(D422,8)&lt;&gt;D422),"Podaj dodatnią zamkniętą ilość",IF(NOT(ISNUMBER(INDEX('Trades'!$D$9:$D$208,MATCH(B422,'Trades'!$A$9:$A$208,0)))),"Podaj prawidłowy czas otwarcia",IF(C422&lt;INDEX('Trades'!$D$9:$D$208,MATCH(B422,'Trades'!$A$9:$A$208,0)),"Wyjście poprzedza otwarcie",IF(AND(E422&lt;&gt;"",OR(NOT(ISNUMBER(E422)),E422&lt;=0)),"Podaj dodatnią cenę lub pozostaw puste",IF(AND(F422&lt;&gt;"",NOT(ISNUMBER(F422))),"P&amp;L brutto musi być liczbą lub pozostać pusty",IF(AND(ISNUMBER(F422),OR(ABS(F422)&gt;1000000000,ROUND(F422,2)&lt;&gt;F422)),"Kwoty: do 2 miejsc po przecinku; wartość bezwzględna wpisu ≤ 1 000 000 000.",""))))))))))))))))</x:f>
      </x:c>
      <x:c r="I422" s="29" t="str">
        <x:f>IF(ISNUMBER(D422),ROUND(D422,8),"")</x:f>
      </x:c>
      <x:c r="J422" s="29" t="n">
        <x:f>IF(ISNUMBER(F422),1,0)</x:f>
        <x:v>0</x:v>
      </x:c>
      <x:c r="K422" s="29" t="n">
        <x:f>IF(COUNTA(A422:F422)=0,0,1)</x:f>
        <x:v>0</x:v>
      </x:c>
    </x:row>
    <x:row r="423" ht="36" customHeight="1">
      <x:c r="A423" s="34"/>
      <x:c r="B423" s="34"/>
      <x:c r="C423" s="35"/>
      <x:c r="D423" s="36"/>
      <x:c r="E423" s="36"/>
      <x:c r="F423" s="37"/>
      <x:c r="G423" s="38" t="n">
        <x:f>IF(K423=0,0,IF(H423="",1,-1))</x:f>
        <x:v>0</x:v>
      </x:c>
      <x:c r="H423" s="33" t="str">
        <x:f>IF(K423=0,"",IF(A423="","Podaj ID wyjścia",IF(IF(IFERROR(OR(CODE(UPPER(LEFT(A423,1)))&lt;65,CODE(UPPER(LEFT(A423,1)))&gt;90),TRUE),TRUE,OR(NOT(ISTEXT(A423)),LEN(A423)&gt;64,LEN(A423)&lt;&gt;LEN(SUBSTITUTE(A423,"*","")),LEN(A423)&lt;&gt;LEN(SUBSTITUTE(A423,"?","")),LEN(A423)&lt;&gt;LEN(SUBSTITUTE(A423,"~","")),LEN(A423)&lt;&gt;LEN(SUBSTITUTE(A423,"=","")),LEN(A423)&lt;&gt;LEN(SUBSTITUTE(A423,"&lt;","")),LEN(A423)&lt;&gt;LEN(SUBSTITUTE(A423,"&gt;","")))),"ID: tekst zaczynający się od A–Z, do 64 znaków; bez *, ?, ~, =, &lt; i &gt;. Przykład: T-001.",IF(COUNTIFS('Exits'!$A$9:$A$608,A423)&lt;&gt;1,"ID wyjścia się powtarza",IF(B423="","Podaj ID nadrzędnej transakcji",IF(IF(IFERROR(OR(CODE(UPPER(LEFT(B423,1)))&lt;65,CODE(UPPER(LEFT(B423,1)))&gt;90),TRUE),TRUE,OR(NOT(ISTEXT(B423)),LEN(B423)&gt;64,LEN(B423)&lt;&gt;LEN(SUBSTITUTE(B423,"*","")),LEN(B423)&lt;&gt;LEN(SUBSTITUTE(B423,"?","")),LEN(B423)&lt;&gt;LEN(SUBSTITUTE(B423,"~","")),LEN(B423)&lt;&gt;LEN(SUBSTITUTE(B423,"=","")),LEN(B423)&lt;&gt;LEN(SUBSTITUTE(B423,"&lt;","")),LEN(B423)&lt;&gt;LEN(SUBSTITUTE(B423,"&gt;","")))),"ID: tekst zaczynający się od A–Z, do 64 znaków; bez *, ?, ~, =, &lt; i &gt;. Przykład: T-001.",IF(COUNTIFS('Trades'!$A$9:$A$208,B423)&lt;&gt;1,"ID musi pasować do jednego wiersza Trades",IF(NOT(ISNUMBER(C423)),"Podaj prawidłowy czas zamknięcia",IF(OR(C423&lt;1,C423&gt;2958465),"Podaj prawidłowy czas zamknięcia",IF(NOT(ISNUMBER(D423)),"Podaj dodatnią zamkniętą ilość",IF(OR(D423&lt;=0,D423&gt;1000000,ROUND(D423,8)&lt;&gt;D423),"Podaj dodatnią zamkniętą ilość",IF(NOT(ISNUMBER(INDEX('Trades'!$D$9:$D$208,MATCH(B423,'Trades'!$A$9:$A$208,0)))),"Podaj prawidłowy czas otwarcia",IF(C423&lt;INDEX('Trades'!$D$9:$D$208,MATCH(B423,'Trades'!$A$9:$A$208,0)),"Wyjście poprzedza otwarcie",IF(AND(E423&lt;&gt;"",OR(NOT(ISNUMBER(E423)),E423&lt;=0)),"Podaj dodatnią cenę lub pozostaw puste",IF(AND(F423&lt;&gt;"",NOT(ISNUMBER(F423))),"P&amp;L brutto musi być liczbą lub pozostać pusty",IF(AND(ISNUMBER(F423),OR(ABS(F423)&gt;1000000000,ROUND(F423,2)&lt;&gt;F423)),"Kwoty: do 2 miejsc po przecinku; wartość bezwzględna wpisu ≤ 1 000 000 000.",""))))))))))))))))</x:f>
      </x:c>
      <x:c r="I423" s="29" t="str">
        <x:f>IF(ISNUMBER(D423),ROUND(D423,8),"")</x:f>
      </x:c>
      <x:c r="J423" s="29" t="n">
        <x:f>IF(ISNUMBER(F423),1,0)</x:f>
        <x:v>0</x:v>
      </x:c>
      <x:c r="K423" s="29" t="n">
        <x:f>IF(COUNTA(A423:F423)=0,0,1)</x:f>
        <x:v>0</x:v>
      </x:c>
    </x:row>
    <x:row r="424" ht="36" customHeight="1">
      <x:c r="A424" s="34"/>
      <x:c r="B424" s="34"/>
      <x:c r="C424" s="35"/>
      <x:c r="D424" s="36"/>
      <x:c r="E424" s="36"/>
      <x:c r="F424" s="37"/>
      <x:c r="G424" s="38" t="n">
        <x:f>IF(K424=0,0,IF(H424="",1,-1))</x:f>
        <x:v>0</x:v>
      </x:c>
      <x:c r="H424" s="33" t="str">
        <x:f>IF(K424=0,"",IF(A424="","Podaj ID wyjścia",IF(IF(IFERROR(OR(CODE(UPPER(LEFT(A424,1)))&lt;65,CODE(UPPER(LEFT(A424,1)))&gt;90),TRUE),TRUE,OR(NOT(ISTEXT(A424)),LEN(A424)&gt;64,LEN(A424)&lt;&gt;LEN(SUBSTITUTE(A424,"*","")),LEN(A424)&lt;&gt;LEN(SUBSTITUTE(A424,"?","")),LEN(A424)&lt;&gt;LEN(SUBSTITUTE(A424,"~","")),LEN(A424)&lt;&gt;LEN(SUBSTITUTE(A424,"=","")),LEN(A424)&lt;&gt;LEN(SUBSTITUTE(A424,"&lt;","")),LEN(A424)&lt;&gt;LEN(SUBSTITUTE(A424,"&gt;","")))),"ID: tekst zaczynający się od A–Z, do 64 znaków; bez *, ?, ~, =, &lt; i &gt;. Przykład: T-001.",IF(COUNTIFS('Exits'!$A$9:$A$608,A424)&lt;&gt;1,"ID wyjścia się powtarza",IF(B424="","Podaj ID nadrzędnej transakcji",IF(IF(IFERROR(OR(CODE(UPPER(LEFT(B424,1)))&lt;65,CODE(UPPER(LEFT(B424,1)))&gt;90),TRUE),TRUE,OR(NOT(ISTEXT(B424)),LEN(B424)&gt;64,LEN(B424)&lt;&gt;LEN(SUBSTITUTE(B424,"*","")),LEN(B424)&lt;&gt;LEN(SUBSTITUTE(B424,"?","")),LEN(B424)&lt;&gt;LEN(SUBSTITUTE(B424,"~","")),LEN(B424)&lt;&gt;LEN(SUBSTITUTE(B424,"=","")),LEN(B424)&lt;&gt;LEN(SUBSTITUTE(B424,"&lt;","")),LEN(B424)&lt;&gt;LEN(SUBSTITUTE(B424,"&gt;","")))),"ID: tekst zaczynający się od A–Z, do 64 znaków; bez *, ?, ~, =, &lt; i &gt;. Przykład: T-001.",IF(COUNTIFS('Trades'!$A$9:$A$208,B424)&lt;&gt;1,"ID musi pasować do jednego wiersza Trades",IF(NOT(ISNUMBER(C424)),"Podaj prawidłowy czas zamknięcia",IF(OR(C424&lt;1,C424&gt;2958465),"Podaj prawidłowy czas zamknięcia",IF(NOT(ISNUMBER(D424)),"Podaj dodatnią zamkniętą ilość",IF(OR(D424&lt;=0,D424&gt;1000000,ROUND(D424,8)&lt;&gt;D424),"Podaj dodatnią zamkniętą ilość",IF(NOT(ISNUMBER(INDEX('Trades'!$D$9:$D$208,MATCH(B424,'Trades'!$A$9:$A$208,0)))),"Podaj prawidłowy czas otwarcia",IF(C424&lt;INDEX('Trades'!$D$9:$D$208,MATCH(B424,'Trades'!$A$9:$A$208,0)),"Wyjście poprzedza otwarcie",IF(AND(E424&lt;&gt;"",OR(NOT(ISNUMBER(E424)),E424&lt;=0)),"Podaj dodatnią cenę lub pozostaw puste",IF(AND(F424&lt;&gt;"",NOT(ISNUMBER(F424))),"P&amp;L brutto musi być liczbą lub pozostać pusty",IF(AND(ISNUMBER(F424),OR(ABS(F424)&gt;1000000000,ROUND(F424,2)&lt;&gt;F424)),"Kwoty: do 2 miejsc po przecinku; wartość bezwzględna wpisu ≤ 1 000 000 000.",""))))))))))))))))</x:f>
      </x:c>
      <x:c r="I424" s="29" t="str">
        <x:f>IF(ISNUMBER(D424),ROUND(D424,8),"")</x:f>
      </x:c>
      <x:c r="J424" s="29" t="n">
        <x:f>IF(ISNUMBER(F424),1,0)</x:f>
        <x:v>0</x:v>
      </x:c>
      <x:c r="K424" s="29" t="n">
        <x:f>IF(COUNTA(A424:F424)=0,0,1)</x:f>
        <x:v>0</x:v>
      </x:c>
    </x:row>
    <x:row r="425" ht="36" customHeight="1">
      <x:c r="A425" s="34"/>
      <x:c r="B425" s="34"/>
      <x:c r="C425" s="35"/>
      <x:c r="D425" s="36"/>
      <x:c r="E425" s="36"/>
      <x:c r="F425" s="37"/>
      <x:c r="G425" s="38" t="n">
        <x:f>IF(K425=0,0,IF(H425="",1,-1))</x:f>
        <x:v>0</x:v>
      </x:c>
      <x:c r="H425" s="33" t="str">
        <x:f>IF(K425=0,"",IF(A425="","Podaj ID wyjścia",IF(IF(IFERROR(OR(CODE(UPPER(LEFT(A425,1)))&lt;65,CODE(UPPER(LEFT(A425,1)))&gt;90),TRUE),TRUE,OR(NOT(ISTEXT(A425)),LEN(A425)&gt;64,LEN(A425)&lt;&gt;LEN(SUBSTITUTE(A425,"*","")),LEN(A425)&lt;&gt;LEN(SUBSTITUTE(A425,"?","")),LEN(A425)&lt;&gt;LEN(SUBSTITUTE(A425,"~","")),LEN(A425)&lt;&gt;LEN(SUBSTITUTE(A425,"=","")),LEN(A425)&lt;&gt;LEN(SUBSTITUTE(A425,"&lt;","")),LEN(A425)&lt;&gt;LEN(SUBSTITUTE(A425,"&gt;","")))),"ID: tekst zaczynający się od A–Z, do 64 znaków; bez *, ?, ~, =, &lt; i &gt;. Przykład: T-001.",IF(COUNTIFS('Exits'!$A$9:$A$608,A425)&lt;&gt;1,"ID wyjścia się powtarza",IF(B425="","Podaj ID nadrzędnej transakcji",IF(IF(IFERROR(OR(CODE(UPPER(LEFT(B425,1)))&lt;65,CODE(UPPER(LEFT(B425,1)))&gt;90),TRUE),TRUE,OR(NOT(ISTEXT(B425)),LEN(B425)&gt;64,LEN(B425)&lt;&gt;LEN(SUBSTITUTE(B425,"*","")),LEN(B425)&lt;&gt;LEN(SUBSTITUTE(B425,"?","")),LEN(B425)&lt;&gt;LEN(SUBSTITUTE(B425,"~","")),LEN(B425)&lt;&gt;LEN(SUBSTITUTE(B425,"=","")),LEN(B425)&lt;&gt;LEN(SUBSTITUTE(B425,"&lt;","")),LEN(B425)&lt;&gt;LEN(SUBSTITUTE(B425,"&gt;","")))),"ID: tekst zaczynający się od A–Z, do 64 znaków; bez *, ?, ~, =, &lt; i &gt;. Przykład: T-001.",IF(COUNTIFS('Trades'!$A$9:$A$208,B425)&lt;&gt;1,"ID musi pasować do jednego wiersza Trades",IF(NOT(ISNUMBER(C425)),"Podaj prawidłowy czas zamknięcia",IF(OR(C425&lt;1,C425&gt;2958465),"Podaj prawidłowy czas zamknięcia",IF(NOT(ISNUMBER(D425)),"Podaj dodatnią zamkniętą ilość",IF(OR(D425&lt;=0,D425&gt;1000000,ROUND(D425,8)&lt;&gt;D425),"Podaj dodatnią zamkniętą ilość",IF(NOT(ISNUMBER(INDEX('Trades'!$D$9:$D$208,MATCH(B425,'Trades'!$A$9:$A$208,0)))),"Podaj prawidłowy czas otwarcia",IF(C425&lt;INDEX('Trades'!$D$9:$D$208,MATCH(B425,'Trades'!$A$9:$A$208,0)),"Wyjście poprzedza otwarcie",IF(AND(E425&lt;&gt;"",OR(NOT(ISNUMBER(E425)),E425&lt;=0)),"Podaj dodatnią cenę lub pozostaw puste",IF(AND(F425&lt;&gt;"",NOT(ISNUMBER(F425))),"P&amp;L brutto musi być liczbą lub pozostać pusty",IF(AND(ISNUMBER(F425),OR(ABS(F425)&gt;1000000000,ROUND(F425,2)&lt;&gt;F425)),"Kwoty: do 2 miejsc po przecinku; wartość bezwzględna wpisu ≤ 1 000 000 000.",""))))))))))))))))</x:f>
      </x:c>
      <x:c r="I425" s="29" t="str">
        <x:f>IF(ISNUMBER(D425),ROUND(D425,8),"")</x:f>
      </x:c>
      <x:c r="J425" s="29" t="n">
        <x:f>IF(ISNUMBER(F425),1,0)</x:f>
        <x:v>0</x:v>
      </x:c>
      <x:c r="K425" s="29" t="n">
        <x:f>IF(COUNTA(A425:F425)=0,0,1)</x:f>
        <x:v>0</x:v>
      </x:c>
    </x:row>
    <x:row r="426" ht="36" customHeight="1">
      <x:c r="A426" s="34"/>
      <x:c r="B426" s="34"/>
      <x:c r="C426" s="35"/>
      <x:c r="D426" s="36"/>
      <x:c r="E426" s="36"/>
      <x:c r="F426" s="37"/>
      <x:c r="G426" s="38" t="n">
        <x:f>IF(K426=0,0,IF(H426="",1,-1))</x:f>
        <x:v>0</x:v>
      </x:c>
      <x:c r="H426" s="33" t="str">
        <x:f>IF(K426=0,"",IF(A426="","Podaj ID wyjścia",IF(IF(IFERROR(OR(CODE(UPPER(LEFT(A426,1)))&lt;65,CODE(UPPER(LEFT(A426,1)))&gt;90),TRUE),TRUE,OR(NOT(ISTEXT(A426)),LEN(A426)&gt;64,LEN(A426)&lt;&gt;LEN(SUBSTITUTE(A426,"*","")),LEN(A426)&lt;&gt;LEN(SUBSTITUTE(A426,"?","")),LEN(A426)&lt;&gt;LEN(SUBSTITUTE(A426,"~","")),LEN(A426)&lt;&gt;LEN(SUBSTITUTE(A426,"=","")),LEN(A426)&lt;&gt;LEN(SUBSTITUTE(A426,"&lt;","")),LEN(A426)&lt;&gt;LEN(SUBSTITUTE(A426,"&gt;","")))),"ID: tekst zaczynający się od A–Z, do 64 znaków; bez *, ?, ~, =, &lt; i &gt;. Przykład: T-001.",IF(COUNTIFS('Exits'!$A$9:$A$608,A426)&lt;&gt;1,"ID wyjścia się powtarza",IF(B426="","Podaj ID nadrzędnej transakcji",IF(IF(IFERROR(OR(CODE(UPPER(LEFT(B426,1)))&lt;65,CODE(UPPER(LEFT(B426,1)))&gt;90),TRUE),TRUE,OR(NOT(ISTEXT(B426)),LEN(B426)&gt;64,LEN(B426)&lt;&gt;LEN(SUBSTITUTE(B426,"*","")),LEN(B426)&lt;&gt;LEN(SUBSTITUTE(B426,"?","")),LEN(B426)&lt;&gt;LEN(SUBSTITUTE(B426,"~","")),LEN(B426)&lt;&gt;LEN(SUBSTITUTE(B426,"=","")),LEN(B426)&lt;&gt;LEN(SUBSTITUTE(B426,"&lt;","")),LEN(B426)&lt;&gt;LEN(SUBSTITUTE(B426,"&gt;","")))),"ID: tekst zaczynający się od A–Z, do 64 znaków; bez *, ?, ~, =, &lt; i &gt;. Przykład: T-001.",IF(COUNTIFS('Trades'!$A$9:$A$208,B426)&lt;&gt;1,"ID musi pasować do jednego wiersza Trades",IF(NOT(ISNUMBER(C426)),"Podaj prawidłowy czas zamknięcia",IF(OR(C426&lt;1,C426&gt;2958465),"Podaj prawidłowy czas zamknięcia",IF(NOT(ISNUMBER(D426)),"Podaj dodatnią zamkniętą ilość",IF(OR(D426&lt;=0,D426&gt;1000000,ROUND(D426,8)&lt;&gt;D426),"Podaj dodatnią zamkniętą ilość",IF(NOT(ISNUMBER(INDEX('Trades'!$D$9:$D$208,MATCH(B426,'Trades'!$A$9:$A$208,0)))),"Podaj prawidłowy czas otwarcia",IF(C426&lt;INDEX('Trades'!$D$9:$D$208,MATCH(B426,'Trades'!$A$9:$A$208,0)),"Wyjście poprzedza otwarcie",IF(AND(E426&lt;&gt;"",OR(NOT(ISNUMBER(E426)),E426&lt;=0)),"Podaj dodatnią cenę lub pozostaw puste",IF(AND(F426&lt;&gt;"",NOT(ISNUMBER(F426))),"P&amp;L brutto musi być liczbą lub pozostać pusty",IF(AND(ISNUMBER(F426),OR(ABS(F426)&gt;1000000000,ROUND(F426,2)&lt;&gt;F426)),"Kwoty: do 2 miejsc po przecinku; wartość bezwzględna wpisu ≤ 1 000 000 000.",""))))))))))))))))</x:f>
      </x:c>
      <x:c r="I426" s="29" t="str">
        <x:f>IF(ISNUMBER(D426),ROUND(D426,8),"")</x:f>
      </x:c>
      <x:c r="J426" s="29" t="n">
        <x:f>IF(ISNUMBER(F426),1,0)</x:f>
        <x:v>0</x:v>
      </x:c>
      <x:c r="K426" s="29" t="n">
        <x:f>IF(COUNTA(A426:F426)=0,0,1)</x:f>
        <x:v>0</x:v>
      </x:c>
    </x:row>
    <x:row r="427" ht="36" customHeight="1">
      <x:c r="A427" s="34"/>
      <x:c r="B427" s="34"/>
      <x:c r="C427" s="35"/>
      <x:c r="D427" s="36"/>
      <x:c r="E427" s="36"/>
      <x:c r="F427" s="37"/>
      <x:c r="G427" s="38" t="n">
        <x:f>IF(K427=0,0,IF(H427="",1,-1))</x:f>
        <x:v>0</x:v>
      </x:c>
      <x:c r="H427" s="33" t="str">
        <x:f>IF(K427=0,"",IF(A427="","Podaj ID wyjścia",IF(IF(IFERROR(OR(CODE(UPPER(LEFT(A427,1)))&lt;65,CODE(UPPER(LEFT(A427,1)))&gt;90),TRUE),TRUE,OR(NOT(ISTEXT(A427)),LEN(A427)&gt;64,LEN(A427)&lt;&gt;LEN(SUBSTITUTE(A427,"*","")),LEN(A427)&lt;&gt;LEN(SUBSTITUTE(A427,"?","")),LEN(A427)&lt;&gt;LEN(SUBSTITUTE(A427,"~","")),LEN(A427)&lt;&gt;LEN(SUBSTITUTE(A427,"=","")),LEN(A427)&lt;&gt;LEN(SUBSTITUTE(A427,"&lt;","")),LEN(A427)&lt;&gt;LEN(SUBSTITUTE(A427,"&gt;","")))),"ID: tekst zaczynający się od A–Z, do 64 znaków; bez *, ?, ~, =, &lt; i &gt;. Przykład: T-001.",IF(COUNTIFS('Exits'!$A$9:$A$608,A427)&lt;&gt;1,"ID wyjścia się powtarza",IF(B427="","Podaj ID nadrzędnej transakcji",IF(IF(IFERROR(OR(CODE(UPPER(LEFT(B427,1)))&lt;65,CODE(UPPER(LEFT(B427,1)))&gt;90),TRUE),TRUE,OR(NOT(ISTEXT(B427)),LEN(B427)&gt;64,LEN(B427)&lt;&gt;LEN(SUBSTITUTE(B427,"*","")),LEN(B427)&lt;&gt;LEN(SUBSTITUTE(B427,"?","")),LEN(B427)&lt;&gt;LEN(SUBSTITUTE(B427,"~","")),LEN(B427)&lt;&gt;LEN(SUBSTITUTE(B427,"=","")),LEN(B427)&lt;&gt;LEN(SUBSTITUTE(B427,"&lt;","")),LEN(B427)&lt;&gt;LEN(SUBSTITUTE(B427,"&gt;","")))),"ID: tekst zaczynający się od A–Z, do 64 znaków; bez *, ?, ~, =, &lt; i &gt;. Przykład: T-001.",IF(COUNTIFS('Trades'!$A$9:$A$208,B427)&lt;&gt;1,"ID musi pasować do jednego wiersza Trades",IF(NOT(ISNUMBER(C427)),"Podaj prawidłowy czas zamknięcia",IF(OR(C427&lt;1,C427&gt;2958465),"Podaj prawidłowy czas zamknięcia",IF(NOT(ISNUMBER(D427)),"Podaj dodatnią zamkniętą ilość",IF(OR(D427&lt;=0,D427&gt;1000000,ROUND(D427,8)&lt;&gt;D427),"Podaj dodatnią zamkniętą ilość",IF(NOT(ISNUMBER(INDEX('Trades'!$D$9:$D$208,MATCH(B427,'Trades'!$A$9:$A$208,0)))),"Podaj prawidłowy czas otwarcia",IF(C427&lt;INDEX('Trades'!$D$9:$D$208,MATCH(B427,'Trades'!$A$9:$A$208,0)),"Wyjście poprzedza otwarcie",IF(AND(E427&lt;&gt;"",OR(NOT(ISNUMBER(E427)),E427&lt;=0)),"Podaj dodatnią cenę lub pozostaw puste",IF(AND(F427&lt;&gt;"",NOT(ISNUMBER(F427))),"P&amp;L brutto musi być liczbą lub pozostać pusty",IF(AND(ISNUMBER(F427),OR(ABS(F427)&gt;1000000000,ROUND(F427,2)&lt;&gt;F427)),"Kwoty: do 2 miejsc po przecinku; wartość bezwzględna wpisu ≤ 1 000 000 000.",""))))))))))))))))</x:f>
      </x:c>
      <x:c r="I427" s="29" t="str">
        <x:f>IF(ISNUMBER(D427),ROUND(D427,8),"")</x:f>
      </x:c>
      <x:c r="J427" s="29" t="n">
        <x:f>IF(ISNUMBER(F427),1,0)</x:f>
        <x:v>0</x:v>
      </x:c>
      <x:c r="K427" s="29" t="n">
        <x:f>IF(COUNTA(A427:F427)=0,0,1)</x:f>
        <x:v>0</x:v>
      </x:c>
    </x:row>
    <x:row r="428" ht="36" customHeight="1">
      <x:c r="A428" s="34"/>
      <x:c r="B428" s="34"/>
      <x:c r="C428" s="35"/>
      <x:c r="D428" s="36"/>
      <x:c r="E428" s="36"/>
      <x:c r="F428" s="37"/>
      <x:c r="G428" s="38" t="n">
        <x:f>IF(K428=0,0,IF(H428="",1,-1))</x:f>
        <x:v>0</x:v>
      </x:c>
      <x:c r="H428" s="33" t="str">
        <x:f>IF(K428=0,"",IF(A428="","Podaj ID wyjścia",IF(IF(IFERROR(OR(CODE(UPPER(LEFT(A428,1)))&lt;65,CODE(UPPER(LEFT(A428,1)))&gt;90),TRUE),TRUE,OR(NOT(ISTEXT(A428)),LEN(A428)&gt;64,LEN(A428)&lt;&gt;LEN(SUBSTITUTE(A428,"*","")),LEN(A428)&lt;&gt;LEN(SUBSTITUTE(A428,"?","")),LEN(A428)&lt;&gt;LEN(SUBSTITUTE(A428,"~","")),LEN(A428)&lt;&gt;LEN(SUBSTITUTE(A428,"=","")),LEN(A428)&lt;&gt;LEN(SUBSTITUTE(A428,"&lt;","")),LEN(A428)&lt;&gt;LEN(SUBSTITUTE(A428,"&gt;","")))),"ID: tekst zaczynający się od A–Z, do 64 znaków; bez *, ?, ~, =, &lt; i &gt;. Przykład: T-001.",IF(COUNTIFS('Exits'!$A$9:$A$608,A428)&lt;&gt;1,"ID wyjścia się powtarza",IF(B428="","Podaj ID nadrzędnej transakcji",IF(IF(IFERROR(OR(CODE(UPPER(LEFT(B428,1)))&lt;65,CODE(UPPER(LEFT(B428,1)))&gt;90),TRUE),TRUE,OR(NOT(ISTEXT(B428)),LEN(B428)&gt;64,LEN(B428)&lt;&gt;LEN(SUBSTITUTE(B428,"*","")),LEN(B428)&lt;&gt;LEN(SUBSTITUTE(B428,"?","")),LEN(B428)&lt;&gt;LEN(SUBSTITUTE(B428,"~","")),LEN(B428)&lt;&gt;LEN(SUBSTITUTE(B428,"=","")),LEN(B428)&lt;&gt;LEN(SUBSTITUTE(B428,"&lt;","")),LEN(B428)&lt;&gt;LEN(SUBSTITUTE(B428,"&gt;","")))),"ID: tekst zaczynający się od A–Z, do 64 znaków; bez *, ?, ~, =, &lt; i &gt;. Przykład: T-001.",IF(COUNTIFS('Trades'!$A$9:$A$208,B428)&lt;&gt;1,"ID musi pasować do jednego wiersza Trades",IF(NOT(ISNUMBER(C428)),"Podaj prawidłowy czas zamknięcia",IF(OR(C428&lt;1,C428&gt;2958465),"Podaj prawidłowy czas zamknięcia",IF(NOT(ISNUMBER(D428)),"Podaj dodatnią zamkniętą ilość",IF(OR(D428&lt;=0,D428&gt;1000000,ROUND(D428,8)&lt;&gt;D428),"Podaj dodatnią zamkniętą ilość",IF(NOT(ISNUMBER(INDEX('Trades'!$D$9:$D$208,MATCH(B428,'Trades'!$A$9:$A$208,0)))),"Podaj prawidłowy czas otwarcia",IF(C428&lt;INDEX('Trades'!$D$9:$D$208,MATCH(B428,'Trades'!$A$9:$A$208,0)),"Wyjście poprzedza otwarcie",IF(AND(E428&lt;&gt;"",OR(NOT(ISNUMBER(E428)),E428&lt;=0)),"Podaj dodatnią cenę lub pozostaw puste",IF(AND(F428&lt;&gt;"",NOT(ISNUMBER(F428))),"P&amp;L brutto musi być liczbą lub pozostać pusty",IF(AND(ISNUMBER(F428),OR(ABS(F428)&gt;1000000000,ROUND(F428,2)&lt;&gt;F428)),"Kwoty: do 2 miejsc po przecinku; wartość bezwzględna wpisu ≤ 1 000 000 000.",""))))))))))))))))</x:f>
      </x:c>
      <x:c r="I428" s="29" t="str">
        <x:f>IF(ISNUMBER(D428),ROUND(D428,8),"")</x:f>
      </x:c>
      <x:c r="J428" s="29" t="n">
        <x:f>IF(ISNUMBER(F428),1,0)</x:f>
        <x:v>0</x:v>
      </x:c>
      <x:c r="K428" s="29" t="n">
        <x:f>IF(COUNTA(A428:F428)=0,0,1)</x:f>
        <x:v>0</x:v>
      </x:c>
    </x:row>
    <x:row r="429" ht="36" customHeight="1">
      <x:c r="A429" s="34"/>
      <x:c r="B429" s="34"/>
      <x:c r="C429" s="35"/>
      <x:c r="D429" s="36"/>
      <x:c r="E429" s="36"/>
      <x:c r="F429" s="37"/>
      <x:c r="G429" s="38" t="n">
        <x:f>IF(K429=0,0,IF(H429="",1,-1))</x:f>
        <x:v>0</x:v>
      </x:c>
      <x:c r="H429" s="33" t="str">
        <x:f>IF(K429=0,"",IF(A429="","Podaj ID wyjścia",IF(IF(IFERROR(OR(CODE(UPPER(LEFT(A429,1)))&lt;65,CODE(UPPER(LEFT(A429,1)))&gt;90),TRUE),TRUE,OR(NOT(ISTEXT(A429)),LEN(A429)&gt;64,LEN(A429)&lt;&gt;LEN(SUBSTITUTE(A429,"*","")),LEN(A429)&lt;&gt;LEN(SUBSTITUTE(A429,"?","")),LEN(A429)&lt;&gt;LEN(SUBSTITUTE(A429,"~","")),LEN(A429)&lt;&gt;LEN(SUBSTITUTE(A429,"=","")),LEN(A429)&lt;&gt;LEN(SUBSTITUTE(A429,"&lt;","")),LEN(A429)&lt;&gt;LEN(SUBSTITUTE(A429,"&gt;","")))),"ID: tekst zaczynający się od A–Z, do 64 znaków; bez *, ?, ~, =, &lt; i &gt;. Przykład: T-001.",IF(COUNTIFS('Exits'!$A$9:$A$608,A429)&lt;&gt;1,"ID wyjścia się powtarza",IF(B429="","Podaj ID nadrzędnej transakcji",IF(IF(IFERROR(OR(CODE(UPPER(LEFT(B429,1)))&lt;65,CODE(UPPER(LEFT(B429,1)))&gt;90),TRUE),TRUE,OR(NOT(ISTEXT(B429)),LEN(B429)&gt;64,LEN(B429)&lt;&gt;LEN(SUBSTITUTE(B429,"*","")),LEN(B429)&lt;&gt;LEN(SUBSTITUTE(B429,"?","")),LEN(B429)&lt;&gt;LEN(SUBSTITUTE(B429,"~","")),LEN(B429)&lt;&gt;LEN(SUBSTITUTE(B429,"=","")),LEN(B429)&lt;&gt;LEN(SUBSTITUTE(B429,"&lt;","")),LEN(B429)&lt;&gt;LEN(SUBSTITUTE(B429,"&gt;","")))),"ID: tekst zaczynający się od A–Z, do 64 znaków; bez *, ?, ~, =, &lt; i &gt;. Przykład: T-001.",IF(COUNTIFS('Trades'!$A$9:$A$208,B429)&lt;&gt;1,"ID musi pasować do jednego wiersza Trades",IF(NOT(ISNUMBER(C429)),"Podaj prawidłowy czas zamknięcia",IF(OR(C429&lt;1,C429&gt;2958465),"Podaj prawidłowy czas zamknięcia",IF(NOT(ISNUMBER(D429)),"Podaj dodatnią zamkniętą ilość",IF(OR(D429&lt;=0,D429&gt;1000000,ROUND(D429,8)&lt;&gt;D429),"Podaj dodatnią zamkniętą ilość",IF(NOT(ISNUMBER(INDEX('Trades'!$D$9:$D$208,MATCH(B429,'Trades'!$A$9:$A$208,0)))),"Podaj prawidłowy czas otwarcia",IF(C429&lt;INDEX('Trades'!$D$9:$D$208,MATCH(B429,'Trades'!$A$9:$A$208,0)),"Wyjście poprzedza otwarcie",IF(AND(E429&lt;&gt;"",OR(NOT(ISNUMBER(E429)),E429&lt;=0)),"Podaj dodatnią cenę lub pozostaw puste",IF(AND(F429&lt;&gt;"",NOT(ISNUMBER(F429))),"P&amp;L brutto musi być liczbą lub pozostać pusty",IF(AND(ISNUMBER(F429),OR(ABS(F429)&gt;1000000000,ROUND(F429,2)&lt;&gt;F429)),"Kwoty: do 2 miejsc po przecinku; wartość bezwzględna wpisu ≤ 1 000 000 000.",""))))))))))))))))</x:f>
      </x:c>
      <x:c r="I429" s="29" t="str">
        <x:f>IF(ISNUMBER(D429),ROUND(D429,8),"")</x:f>
      </x:c>
      <x:c r="J429" s="29" t="n">
        <x:f>IF(ISNUMBER(F429),1,0)</x:f>
        <x:v>0</x:v>
      </x:c>
      <x:c r="K429" s="29" t="n">
        <x:f>IF(COUNTA(A429:F429)=0,0,1)</x:f>
        <x:v>0</x:v>
      </x:c>
    </x:row>
    <x:row r="430" ht="36" customHeight="1">
      <x:c r="A430" s="34"/>
      <x:c r="B430" s="34"/>
      <x:c r="C430" s="35"/>
      <x:c r="D430" s="36"/>
      <x:c r="E430" s="36"/>
      <x:c r="F430" s="37"/>
      <x:c r="G430" s="38" t="n">
        <x:f>IF(K430=0,0,IF(H430="",1,-1))</x:f>
        <x:v>0</x:v>
      </x:c>
      <x:c r="H430" s="33" t="str">
        <x:f>IF(K430=0,"",IF(A430="","Podaj ID wyjścia",IF(IF(IFERROR(OR(CODE(UPPER(LEFT(A430,1)))&lt;65,CODE(UPPER(LEFT(A430,1)))&gt;90),TRUE),TRUE,OR(NOT(ISTEXT(A430)),LEN(A430)&gt;64,LEN(A430)&lt;&gt;LEN(SUBSTITUTE(A430,"*","")),LEN(A430)&lt;&gt;LEN(SUBSTITUTE(A430,"?","")),LEN(A430)&lt;&gt;LEN(SUBSTITUTE(A430,"~","")),LEN(A430)&lt;&gt;LEN(SUBSTITUTE(A430,"=","")),LEN(A430)&lt;&gt;LEN(SUBSTITUTE(A430,"&lt;","")),LEN(A430)&lt;&gt;LEN(SUBSTITUTE(A430,"&gt;","")))),"ID: tekst zaczynający się od A–Z, do 64 znaków; bez *, ?, ~, =, &lt; i &gt;. Przykład: T-001.",IF(COUNTIFS('Exits'!$A$9:$A$608,A430)&lt;&gt;1,"ID wyjścia się powtarza",IF(B430="","Podaj ID nadrzędnej transakcji",IF(IF(IFERROR(OR(CODE(UPPER(LEFT(B430,1)))&lt;65,CODE(UPPER(LEFT(B430,1)))&gt;90),TRUE),TRUE,OR(NOT(ISTEXT(B430)),LEN(B430)&gt;64,LEN(B430)&lt;&gt;LEN(SUBSTITUTE(B430,"*","")),LEN(B430)&lt;&gt;LEN(SUBSTITUTE(B430,"?","")),LEN(B430)&lt;&gt;LEN(SUBSTITUTE(B430,"~","")),LEN(B430)&lt;&gt;LEN(SUBSTITUTE(B430,"=","")),LEN(B430)&lt;&gt;LEN(SUBSTITUTE(B430,"&lt;","")),LEN(B430)&lt;&gt;LEN(SUBSTITUTE(B430,"&gt;","")))),"ID: tekst zaczynający się od A–Z, do 64 znaków; bez *, ?, ~, =, &lt; i &gt;. Przykład: T-001.",IF(COUNTIFS('Trades'!$A$9:$A$208,B430)&lt;&gt;1,"ID musi pasować do jednego wiersza Trades",IF(NOT(ISNUMBER(C430)),"Podaj prawidłowy czas zamknięcia",IF(OR(C430&lt;1,C430&gt;2958465),"Podaj prawidłowy czas zamknięcia",IF(NOT(ISNUMBER(D430)),"Podaj dodatnią zamkniętą ilość",IF(OR(D430&lt;=0,D430&gt;1000000,ROUND(D430,8)&lt;&gt;D430),"Podaj dodatnią zamkniętą ilość",IF(NOT(ISNUMBER(INDEX('Trades'!$D$9:$D$208,MATCH(B430,'Trades'!$A$9:$A$208,0)))),"Podaj prawidłowy czas otwarcia",IF(C430&lt;INDEX('Trades'!$D$9:$D$208,MATCH(B430,'Trades'!$A$9:$A$208,0)),"Wyjście poprzedza otwarcie",IF(AND(E430&lt;&gt;"",OR(NOT(ISNUMBER(E430)),E430&lt;=0)),"Podaj dodatnią cenę lub pozostaw puste",IF(AND(F430&lt;&gt;"",NOT(ISNUMBER(F430))),"P&amp;L brutto musi być liczbą lub pozostać pusty",IF(AND(ISNUMBER(F430),OR(ABS(F430)&gt;1000000000,ROUND(F430,2)&lt;&gt;F430)),"Kwoty: do 2 miejsc po przecinku; wartość bezwzględna wpisu ≤ 1 000 000 000.",""))))))))))))))))</x:f>
      </x:c>
      <x:c r="I430" s="29" t="str">
        <x:f>IF(ISNUMBER(D430),ROUND(D430,8),"")</x:f>
      </x:c>
      <x:c r="J430" s="29" t="n">
        <x:f>IF(ISNUMBER(F430),1,0)</x:f>
        <x:v>0</x:v>
      </x:c>
      <x:c r="K430" s="29" t="n">
        <x:f>IF(COUNTA(A430:F430)=0,0,1)</x:f>
        <x:v>0</x:v>
      </x:c>
    </x:row>
    <x:row r="431" ht="36" customHeight="1">
      <x:c r="A431" s="34"/>
      <x:c r="B431" s="34"/>
      <x:c r="C431" s="35"/>
      <x:c r="D431" s="36"/>
      <x:c r="E431" s="36"/>
      <x:c r="F431" s="37"/>
      <x:c r="G431" s="38" t="n">
        <x:f>IF(K431=0,0,IF(H431="",1,-1))</x:f>
        <x:v>0</x:v>
      </x:c>
      <x:c r="H431" s="33" t="str">
        <x:f>IF(K431=0,"",IF(A431="","Podaj ID wyjścia",IF(IF(IFERROR(OR(CODE(UPPER(LEFT(A431,1)))&lt;65,CODE(UPPER(LEFT(A431,1)))&gt;90),TRUE),TRUE,OR(NOT(ISTEXT(A431)),LEN(A431)&gt;64,LEN(A431)&lt;&gt;LEN(SUBSTITUTE(A431,"*","")),LEN(A431)&lt;&gt;LEN(SUBSTITUTE(A431,"?","")),LEN(A431)&lt;&gt;LEN(SUBSTITUTE(A431,"~","")),LEN(A431)&lt;&gt;LEN(SUBSTITUTE(A431,"=","")),LEN(A431)&lt;&gt;LEN(SUBSTITUTE(A431,"&lt;","")),LEN(A431)&lt;&gt;LEN(SUBSTITUTE(A431,"&gt;","")))),"ID: tekst zaczynający się od A–Z, do 64 znaków; bez *, ?, ~, =, &lt; i &gt;. Przykład: T-001.",IF(COUNTIFS('Exits'!$A$9:$A$608,A431)&lt;&gt;1,"ID wyjścia się powtarza",IF(B431="","Podaj ID nadrzędnej transakcji",IF(IF(IFERROR(OR(CODE(UPPER(LEFT(B431,1)))&lt;65,CODE(UPPER(LEFT(B431,1)))&gt;90),TRUE),TRUE,OR(NOT(ISTEXT(B431)),LEN(B431)&gt;64,LEN(B431)&lt;&gt;LEN(SUBSTITUTE(B431,"*","")),LEN(B431)&lt;&gt;LEN(SUBSTITUTE(B431,"?","")),LEN(B431)&lt;&gt;LEN(SUBSTITUTE(B431,"~","")),LEN(B431)&lt;&gt;LEN(SUBSTITUTE(B431,"=","")),LEN(B431)&lt;&gt;LEN(SUBSTITUTE(B431,"&lt;","")),LEN(B431)&lt;&gt;LEN(SUBSTITUTE(B431,"&gt;","")))),"ID: tekst zaczynający się od A–Z, do 64 znaków; bez *, ?, ~, =, &lt; i &gt;. Przykład: T-001.",IF(COUNTIFS('Trades'!$A$9:$A$208,B431)&lt;&gt;1,"ID musi pasować do jednego wiersza Trades",IF(NOT(ISNUMBER(C431)),"Podaj prawidłowy czas zamknięcia",IF(OR(C431&lt;1,C431&gt;2958465),"Podaj prawidłowy czas zamknięcia",IF(NOT(ISNUMBER(D431)),"Podaj dodatnią zamkniętą ilość",IF(OR(D431&lt;=0,D431&gt;1000000,ROUND(D431,8)&lt;&gt;D431),"Podaj dodatnią zamkniętą ilość",IF(NOT(ISNUMBER(INDEX('Trades'!$D$9:$D$208,MATCH(B431,'Trades'!$A$9:$A$208,0)))),"Podaj prawidłowy czas otwarcia",IF(C431&lt;INDEX('Trades'!$D$9:$D$208,MATCH(B431,'Trades'!$A$9:$A$208,0)),"Wyjście poprzedza otwarcie",IF(AND(E431&lt;&gt;"",OR(NOT(ISNUMBER(E431)),E431&lt;=0)),"Podaj dodatnią cenę lub pozostaw puste",IF(AND(F431&lt;&gt;"",NOT(ISNUMBER(F431))),"P&amp;L brutto musi być liczbą lub pozostać pusty",IF(AND(ISNUMBER(F431),OR(ABS(F431)&gt;1000000000,ROUND(F431,2)&lt;&gt;F431)),"Kwoty: do 2 miejsc po przecinku; wartość bezwzględna wpisu ≤ 1 000 000 000.",""))))))))))))))))</x:f>
      </x:c>
      <x:c r="I431" s="29" t="str">
        <x:f>IF(ISNUMBER(D431),ROUND(D431,8),"")</x:f>
      </x:c>
      <x:c r="J431" s="29" t="n">
        <x:f>IF(ISNUMBER(F431),1,0)</x:f>
        <x:v>0</x:v>
      </x:c>
      <x:c r="K431" s="29" t="n">
        <x:f>IF(COUNTA(A431:F431)=0,0,1)</x:f>
        <x:v>0</x:v>
      </x:c>
    </x:row>
    <x:row r="432" ht="36" customHeight="1">
      <x:c r="A432" s="34"/>
      <x:c r="B432" s="34"/>
      <x:c r="C432" s="35"/>
      <x:c r="D432" s="36"/>
      <x:c r="E432" s="36"/>
      <x:c r="F432" s="37"/>
      <x:c r="G432" s="38" t="n">
        <x:f>IF(K432=0,0,IF(H432="",1,-1))</x:f>
        <x:v>0</x:v>
      </x:c>
      <x:c r="H432" s="33" t="str">
        <x:f>IF(K432=0,"",IF(A432="","Podaj ID wyjścia",IF(IF(IFERROR(OR(CODE(UPPER(LEFT(A432,1)))&lt;65,CODE(UPPER(LEFT(A432,1)))&gt;90),TRUE),TRUE,OR(NOT(ISTEXT(A432)),LEN(A432)&gt;64,LEN(A432)&lt;&gt;LEN(SUBSTITUTE(A432,"*","")),LEN(A432)&lt;&gt;LEN(SUBSTITUTE(A432,"?","")),LEN(A432)&lt;&gt;LEN(SUBSTITUTE(A432,"~","")),LEN(A432)&lt;&gt;LEN(SUBSTITUTE(A432,"=","")),LEN(A432)&lt;&gt;LEN(SUBSTITUTE(A432,"&lt;","")),LEN(A432)&lt;&gt;LEN(SUBSTITUTE(A432,"&gt;","")))),"ID: tekst zaczynający się od A–Z, do 64 znaków; bez *, ?, ~, =, &lt; i &gt;. Przykład: T-001.",IF(COUNTIFS('Exits'!$A$9:$A$608,A432)&lt;&gt;1,"ID wyjścia się powtarza",IF(B432="","Podaj ID nadrzędnej transakcji",IF(IF(IFERROR(OR(CODE(UPPER(LEFT(B432,1)))&lt;65,CODE(UPPER(LEFT(B432,1)))&gt;90),TRUE),TRUE,OR(NOT(ISTEXT(B432)),LEN(B432)&gt;64,LEN(B432)&lt;&gt;LEN(SUBSTITUTE(B432,"*","")),LEN(B432)&lt;&gt;LEN(SUBSTITUTE(B432,"?","")),LEN(B432)&lt;&gt;LEN(SUBSTITUTE(B432,"~","")),LEN(B432)&lt;&gt;LEN(SUBSTITUTE(B432,"=","")),LEN(B432)&lt;&gt;LEN(SUBSTITUTE(B432,"&lt;","")),LEN(B432)&lt;&gt;LEN(SUBSTITUTE(B432,"&gt;","")))),"ID: tekst zaczynający się od A–Z, do 64 znaków; bez *, ?, ~, =, &lt; i &gt;. Przykład: T-001.",IF(COUNTIFS('Trades'!$A$9:$A$208,B432)&lt;&gt;1,"ID musi pasować do jednego wiersza Trades",IF(NOT(ISNUMBER(C432)),"Podaj prawidłowy czas zamknięcia",IF(OR(C432&lt;1,C432&gt;2958465),"Podaj prawidłowy czas zamknięcia",IF(NOT(ISNUMBER(D432)),"Podaj dodatnią zamkniętą ilość",IF(OR(D432&lt;=0,D432&gt;1000000,ROUND(D432,8)&lt;&gt;D432),"Podaj dodatnią zamkniętą ilość",IF(NOT(ISNUMBER(INDEX('Trades'!$D$9:$D$208,MATCH(B432,'Trades'!$A$9:$A$208,0)))),"Podaj prawidłowy czas otwarcia",IF(C432&lt;INDEX('Trades'!$D$9:$D$208,MATCH(B432,'Trades'!$A$9:$A$208,0)),"Wyjście poprzedza otwarcie",IF(AND(E432&lt;&gt;"",OR(NOT(ISNUMBER(E432)),E432&lt;=0)),"Podaj dodatnią cenę lub pozostaw puste",IF(AND(F432&lt;&gt;"",NOT(ISNUMBER(F432))),"P&amp;L brutto musi być liczbą lub pozostać pusty",IF(AND(ISNUMBER(F432),OR(ABS(F432)&gt;1000000000,ROUND(F432,2)&lt;&gt;F432)),"Kwoty: do 2 miejsc po przecinku; wartość bezwzględna wpisu ≤ 1 000 000 000.",""))))))))))))))))</x:f>
      </x:c>
      <x:c r="I432" s="29" t="str">
        <x:f>IF(ISNUMBER(D432),ROUND(D432,8),"")</x:f>
      </x:c>
      <x:c r="J432" s="29" t="n">
        <x:f>IF(ISNUMBER(F432),1,0)</x:f>
        <x:v>0</x:v>
      </x:c>
      <x:c r="K432" s="29" t="n">
        <x:f>IF(COUNTA(A432:F432)=0,0,1)</x:f>
        <x:v>0</x:v>
      </x:c>
    </x:row>
    <x:row r="433" ht="36" customHeight="1">
      <x:c r="A433" s="34"/>
      <x:c r="B433" s="34"/>
      <x:c r="C433" s="35"/>
      <x:c r="D433" s="36"/>
      <x:c r="E433" s="36"/>
      <x:c r="F433" s="37"/>
      <x:c r="G433" s="38" t="n">
        <x:f>IF(K433=0,0,IF(H433="",1,-1))</x:f>
        <x:v>0</x:v>
      </x:c>
      <x:c r="H433" s="33" t="str">
        <x:f>IF(K433=0,"",IF(A433="","Podaj ID wyjścia",IF(IF(IFERROR(OR(CODE(UPPER(LEFT(A433,1)))&lt;65,CODE(UPPER(LEFT(A433,1)))&gt;90),TRUE),TRUE,OR(NOT(ISTEXT(A433)),LEN(A433)&gt;64,LEN(A433)&lt;&gt;LEN(SUBSTITUTE(A433,"*","")),LEN(A433)&lt;&gt;LEN(SUBSTITUTE(A433,"?","")),LEN(A433)&lt;&gt;LEN(SUBSTITUTE(A433,"~","")),LEN(A433)&lt;&gt;LEN(SUBSTITUTE(A433,"=","")),LEN(A433)&lt;&gt;LEN(SUBSTITUTE(A433,"&lt;","")),LEN(A433)&lt;&gt;LEN(SUBSTITUTE(A433,"&gt;","")))),"ID: tekst zaczynający się od A–Z, do 64 znaków; bez *, ?, ~, =, &lt; i &gt;. Przykład: T-001.",IF(COUNTIFS('Exits'!$A$9:$A$608,A433)&lt;&gt;1,"ID wyjścia się powtarza",IF(B433="","Podaj ID nadrzędnej transakcji",IF(IF(IFERROR(OR(CODE(UPPER(LEFT(B433,1)))&lt;65,CODE(UPPER(LEFT(B433,1)))&gt;90),TRUE),TRUE,OR(NOT(ISTEXT(B433)),LEN(B433)&gt;64,LEN(B433)&lt;&gt;LEN(SUBSTITUTE(B433,"*","")),LEN(B433)&lt;&gt;LEN(SUBSTITUTE(B433,"?","")),LEN(B433)&lt;&gt;LEN(SUBSTITUTE(B433,"~","")),LEN(B433)&lt;&gt;LEN(SUBSTITUTE(B433,"=","")),LEN(B433)&lt;&gt;LEN(SUBSTITUTE(B433,"&lt;","")),LEN(B433)&lt;&gt;LEN(SUBSTITUTE(B433,"&gt;","")))),"ID: tekst zaczynający się od A–Z, do 64 znaków; bez *, ?, ~, =, &lt; i &gt;. Przykład: T-001.",IF(COUNTIFS('Trades'!$A$9:$A$208,B433)&lt;&gt;1,"ID musi pasować do jednego wiersza Trades",IF(NOT(ISNUMBER(C433)),"Podaj prawidłowy czas zamknięcia",IF(OR(C433&lt;1,C433&gt;2958465),"Podaj prawidłowy czas zamknięcia",IF(NOT(ISNUMBER(D433)),"Podaj dodatnią zamkniętą ilość",IF(OR(D433&lt;=0,D433&gt;1000000,ROUND(D433,8)&lt;&gt;D433),"Podaj dodatnią zamkniętą ilość",IF(NOT(ISNUMBER(INDEX('Trades'!$D$9:$D$208,MATCH(B433,'Trades'!$A$9:$A$208,0)))),"Podaj prawidłowy czas otwarcia",IF(C433&lt;INDEX('Trades'!$D$9:$D$208,MATCH(B433,'Trades'!$A$9:$A$208,0)),"Wyjście poprzedza otwarcie",IF(AND(E433&lt;&gt;"",OR(NOT(ISNUMBER(E433)),E433&lt;=0)),"Podaj dodatnią cenę lub pozostaw puste",IF(AND(F433&lt;&gt;"",NOT(ISNUMBER(F433))),"P&amp;L brutto musi być liczbą lub pozostać pusty",IF(AND(ISNUMBER(F433),OR(ABS(F433)&gt;1000000000,ROUND(F433,2)&lt;&gt;F433)),"Kwoty: do 2 miejsc po przecinku; wartość bezwzględna wpisu ≤ 1 000 000 000.",""))))))))))))))))</x:f>
      </x:c>
      <x:c r="I433" s="29" t="str">
        <x:f>IF(ISNUMBER(D433),ROUND(D433,8),"")</x:f>
      </x:c>
      <x:c r="J433" s="29" t="n">
        <x:f>IF(ISNUMBER(F433),1,0)</x:f>
        <x:v>0</x:v>
      </x:c>
      <x:c r="K433" s="29" t="n">
        <x:f>IF(COUNTA(A433:F433)=0,0,1)</x:f>
        <x:v>0</x:v>
      </x:c>
    </x:row>
    <x:row r="434" ht="36" customHeight="1">
      <x:c r="A434" s="34"/>
      <x:c r="B434" s="34"/>
      <x:c r="C434" s="35"/>
      <x:c r="D434" s="36"/>
      <x:c r="E434" s="36"/>
      <x:c r="F434" s="37"/>
      <x:c r="G434" s="38" t="n">
        <x:f>IF(K434=0,0,IF(H434="",1,-1))</x:f>
        <x:v>0</x:v>
      </x:c>
      <x:c r="H434" s="33" t="str">
        <x:f>IF(K434=0,"",IF(A434="","Podaj ID wyjścia",IF(IF(IFERROR(OR(CODE(UPPER(LEFT(A434,1)))&lt;65,CODE(UPPER(LEFT(A434,1)))&gt;90),TRUE),TRUE,OR(NOT(ISTEXT(A434)),LEN(A434)&gt;64,LEN(A434)&lt;&gt;LEN(SUBSTITUTE(A434,"*","")),LEN(A434)&lt;&gt;LEN(SUBSTITUTE(A434,"?","")),LEN(A434)&lt;&gt;LEN(SUBSTITUTE(A434,"~","")),LEN(A434)&lt;&gt;LEN(SUBSTITUTE(A434,"=","")),LEN(A434)&lt;&gt;LEN(SUBSTITUTE(A434,"&lt;","")),LEN(A434)&lt;&gt;LEN(SUBSTITUTE(A434,"&gt;","")))),"ID: tekst zaczynający się od A–Z, do 64 znaków; bez *, ?, ~, =, &lt; i &gt;. Przykład: T-001.",IF(COUNTIFS('Exits'!$A$9:$A$608,A434)&lt;&gt;1,"ID wyjścia się powtarza",IF(B434="","Podaj ID nadrzędnej transakcji",IF(IF(IFERROR(OR(CODE(UPPER(LEFT(B434,1)))&lt;65,CODE(UPPER(LEFT(B434,1)))&gt;90),TRUE),TRUE,OR(NOT(ISTEXT(B434)),LEN(B434)&gt;64,LEN(B434)&lt;&gt;LEN(SUBSTITUTE(B434,"*","")),LEN(B434)&lt;&gt;LEN(SUBSTITUTE(B434,"?","")),LEN(B434)&lt;&gt;LEN(SUBSTITUTE(B434,"~","")),LEN(B434)&lt;&gt;LEN(SUBSTITUTE(B434,"=","")),LEN(B434)&lt;&gt;LEN(SUBSTITUTE(B434,"&lt;","")),LEN(B434)&lt;&gt;LEN(SUBSTITUTE(B434,"&gt;","")))),"ID: tekst zaczynający się od A–Z, do 64 znaków; bez *, ?, ~, =, &lt; i &gt;. Przykład: T-001.",IF(COUNTIFS('Trades'!$A$9:$A$208,B434)&lt;&gt;1,"ID musi pasować do jednego wiersza Trades",IF(NOT(ISNUMBER(C434)),"Podaj prawidłowy czas zamknięcia",IF(OR(C434&lt;1,C434&gt;2958465),"Podaj prawidłowy czas zamknięcia",IF(NOT(ISNUMBER(D434)),"Podaj dodatnią zamkniętą ilość",IF(OR(D434&lt;=0,D434&gt;1000000,ROUND(D434,8)&lt;&gt;D434),"Podaj dodatnią zamkniętą ilość",IF(NOT(ISNUMBER(INDEX('Trades'!$D$9:$D$208,MATCH(B434,'Trades'!$A$9:$A$208,0)))),"Podaj prawidłowy czas otwarcia",IF(C434&lt;INDEX('Trades'!$D$9:$D$208,MATCH(B434,'Trades'!$A$9:$A$208,0)),"Wyjście poprzedza otwarcie",IF(AND(E434&lt;&gt;"",OR(NOT(ISNUMBER(E434)),E434&lt;=0)),"Podaj dodatnią cenę lub pozostaw puste",IF(AND(F434&lt;&gt;"",NOT(ISNUMBER(F434))),"P&amp;L brutto musi być liczbą lub pozostać pusty",IF(AND(ISNUMBER(F434),OR(ABS(F434)&gt;1000000000,ROUND(F434,2)&lt;&gt;F434)),"Kwoty: do 2 miejsc po przecinku; wartość bezwzględna wpisu ≤ 1 000 000 000.",""))))))))))))))))</x:f>
      </x:c>
      <x:c r="I434" s="29" t="str">
        <x:f>IF(ISNUMBER(D434),ROUND(D434,8),"")</x:f>
      </x:c>
      <x:c r="J434" s="29" t="n">
        <x:f>IF(ISNUMBER(F434),1,0)</x:f>
        <x:v>0</x:v>
      </x:c>
      <x:c r="K434" s="29" t="n">
        <x:f>IF(COUNTA(A434:F434)=0,0,1)</x:f>
        <x:v>0</x:v>
      </x:c>
    </x:row>
    <x:row r="435" ht="36" customHeight="1">
      <x:c r="A435" s="34"/>
      <x:c r="B435" s="34"/>
      <x:c r="C435" s="35"/>
      <x:c r="D435" s="36"/>
      <x:c r="E435" s="36"/>
      <x:c r="F435" s="37"/>
      <x:c r="G435" s="38" t="n">
        <x:f>IF(K435=0,0,IF(H435="",1,-1))</x:f>
        <x:v>0</x:v>
      </x:c>
      <x:c r="H435" s="33" t="str">
        <x:f>IF(K435=0,"",IF(A435="","Podaj ID wyjścia",IF(IF(IFERROR(OR(CODE(UPPER(LEFT(A435,1)))&lt;65,CODE(UPPER(LEFT(A435,1)))&gt;90),TRUE),TRUE,OR(NOT(ISTEXT(A435)),LEN(A435)&gt;64,LEN(A435)&lt;&gt;LEN(SUBSTITUTE(A435,"*","")),LEN(A435)&lt;&gt;LEN(SUBSTITUTE(A435,"?","")),LEN(A435)&lt;&gt;LEN(SUBSTITUTE(A435,"~","")),LEN(A435)&lt;&gt;LEN(SUBSTITUTE(A435,"=","")),LEN(A435)&lt;&gt;LEN(SUBSTITUTE(A435,"&lt;","")),LEN(A435)&lt;&gt;LEN(SUBSTITUTE(A435,"&gt;","")))),"ID: tekst zaczynający się od A–Z, do 64 znaków; bez *, ?, ~, =, &lt; i &gt;. Przykład: T-001.",IF(COUNTIFS('Exits'!$A$9:$A$608,A435)&lt;&gt;1,"ID wyjścia się powtarza",IF(B435="","Podaj ID nadrzędnej transakcji",IF(IF(IFERROR(OR(CODE(UPPER(LEFT(B435,1)))&lt;65,CODE(UPPER(LEFT(B435,1)))&gt;90),TRUE),TRUE,OR(NOT(ISTEXT(B435)),LEN(B435)&gt;64,LEN(B435)&lt;&gt;LEN(SUBSTITUTE(B435,"*","")),LEN(B435)&lt;&gt;LEN(SUBSTITUTE(B435,"?","")),LEN(B435)&lt;&gt;LEN(SUBSTITUTE(B435,"~","")),LEN(B435)&lt;&gt;LEN(SUBSTITUTE(B435,"=","")),LEN(B435)&lt;&gt;LEN(SUBSTITUTE(B435,"&lt;","")),LEN(B435)&lt;&gt;LEN(SUBSTITUTE(B435,"&gt;","")))),"ID: tekst zaczynający się od A–Z, do 64 znaków; bez *, ?, ~, =, &lt; i &gt;. Przykład: T-001.",IF(COUNTIFS('Trades'!$A$9:$A$208,B435)&lt;&gt;1,"ID musi pasować do jednego wiersza Trades",IF(NOT(ISNUMBER(C435)),"Podaj prawidłowy czas zamknięcia",IF(OR(C435&lt;1,C435&gt;2958465),"Podaj prawidłowy czas zamknięcia",IF(NOT(ISNUMBER(D435)),"Podaj dodatnią zamkniętą ilość",IF(OR(D435&lt;=0,D435&gt;1000000,ROUND(D435,8)&lt;&gt;D435),"Podaj dodatnią zamkniętą ilość",IF(NOT(ISNUMBER(INDEX('Trades'!$D$9:$D$208,MATCH(B435,'Trades'!$A$9:$A$208,0)))),"Podaj prawidłowy czas otwarcia",IF(C435&lt;INDEX('Trades'!$D$9:$D$208,MATCH(B435,'Trades'!$A$9:$A$208,0)),"Wyjście poprzedza otwarcie",IF(AND(E435&lt;&gt;"",OR(NOT(ISNUMBER(E435)),E435&lt;=0)),"Podaj dodatnią cenę lub pozostaw puste",IF(AND(F435&lt;&gt;"",NOT(ISNUMBER(F435))),"P&amp;L brutto musi być liczbą lub pozostać pusty",IF(AND(ISNUMBER(F435),OR(ABS(F435)&gt;1000000000,ROUND(F435,2)&lt;&gt;F435)),"Kwoty: do 2 miejsc po przecinku; wartość bezwzględna wpisu ≤ 1 000 000 000.",""))))))))))))))))</x:f>
      </x:c>
      <x:c r="I435" s="29" t="str">
        <x:f>IF(ISNUMBER(D435),ROUND(D435,8),"")</x:f>
      </x:c>
      <x:c r="J435" s="29" t="n">
        <x:f>IF(ISNUMBER(F435),1,0)</x:f>
        <x:v>0</x:v>
      </x:c>
      <x:c r="K435" s="29" t="n">
        <x:f>IF(COUNTA(A435:F435)=0,0,1)</x:f>
        <x:v>0</x:v>
      </x:c>
    </x:row>
    <x:row r="436" ht="36" customHeight="1">
      <x:c r="A436" s="34"/>
      <x:c r="B436" s="34"/>
      <x:c r="C436" s="35"/>
      <x:c r="D436" s="36"/>
      <x:c r="E436" s="36"/>
      <x:c r="F436" s="37"/>
      <x:c r="G436" s="38" t="n">
        <x:f>IF(K436=0,0,IF(H436="",1,-1))</x:f>
        <x:v>0</x:v>
      </x:c>
      <x:c r="H436" s="33" t="str">
        <x:f>IF(K436=0,"",IF(A436="","Podaj ID wyjścia",IF(IF(IFERROR(OR(CODE(UPPER(LEFT(A436,1)))&lt;65,CODE(UPPER(LEFT(A436,1)))&gt;90),TRUE),TRUE,OR(NOT(ISTEXT(A436)),LEN(A436)&gt;64,LEN(A436)&lt;&gt;LEN(SUBSTITUTE(A436,"*","")),LEN(A436)&lt;&gt;LEN(SUBSTITUTE(A436,"?","")),LEN(A436)&lt;&gt;LEN(SUBSTITUTE(A436,"~","")),LEN(A436)&lt;&gt;LEN(SUBSTITUTE(A436,"=","")),LEN(A436)&lt;&gt;LEN(SUBSTITUTE(A436,"&lt;","")),LEN(A436)&lt;&gt;LEN(SUBSTITUTE(A436,"&gt;","")))),"ID: tekst zaczynający się od A–Z, do 64 znaków; bez *, ?, ~, =, &lt; i &gt;. Przykład: T-001.",IF(COUNTIFS('Exits'!$A$9:$A$608,A436)&lt;&gt;1,"ID wyjścia się powtarza",IF(B436="","Podaj ID nadrzędnej transakcji",IF(IF(IFERROR(OR(CODE(UPPER(LEFT(B436,1)))&lt;65,CODE(UPPER(LEFT(B436,1)))&gt;90),TRUE),TRUE,OR(NOT(ISTEXT(B436)),LEN(B436)&gt;64,LEN(B436)&lt;&gt;LEN(SUBSTITUTE(B436,"*","")),LEN(B436)&lt;&gt;LEN(SUBSTITUTE(B436,"?","")),LEN(B436)&lt;&gt;LEN(SUBSTITUTE(B436,"~","")),LEN(B436)&lt;&gt;LEN(SUBSTITUTE(B436,"=","")),LEN(B436)&lt;&gt;LEN(SUBSTITUTE(B436,"&lt;","")),LEN(B436)&lt;&gt;LEN(SUBSTITUTE(B436,"&gt;","")))),"ID: tekst zaczynający się od A–Z, do 64 znaków; bez *, ?, ~, =, &lt; i &gt;. Przykład: T-001.",IF(COUNTIFS('Trades'!$A$9:$A$208,B436)&lt;&gt;1,"ID musi pasować do jednego wiersza Trades",IF(NOT(ISNUMBER(C436)),"Podaj prawidłowy czas zamknięcia",IF(OR(C436&lt;1,C436&gt;2958465),"Podaj prawidłowy czas zamknięcia",IF(NOT(ISNUMBER(D436)),"Podaj dodatnią zamkniętą ilość",IF(OR(D436&lt;=0,D436&gt;1000000,ROUND(D436,8)&lt;&gt;D436),"Podaj dodatnią zamkniętą ilość",IF(NOT(ISNUMBER(INDEX('Trades'!$D$9:$D$208,MATCH(B436,'Trades'!$A$9:$A$208,0)))),"Podaj prawidłowy czas otwarcia",IF(C436&lt;INDEX('Trades'!$D$9:$D$208,MATCH(B436,'Trades'!$A$9:$A$208,0)),"Wyjście poprzedza otwarcie",IF(AND(E436&lt;&gt;"",OR(NOT(ISNUMBER(E436)),E436&lt;=0)),"Podaj dodatnią cenę lub pozostaw puste",IF(AND(F436&lt;&gt;"",NOT(ISNUMBER(F436))),"P&amp;L brutto musi być liczbą lub pozostać pusty",IF(AND(ISNUMBER(F436),OR(ABS(F436)&gt;1000000000,ROUND(F436,2)&lt;&gt;F436)),"Kwoty: do 2 miejsc po przecinku; wartość bezwzględna wpisu ≤ 1 000 000 000.",""))))))))))))))))</x:f>
      </x:c>
      <x:c r="I436" s="29" t="str">
        <x:f>IF(ISNUMBER(D436),ROUND(D436,8),"")</x:f>
      </x:c>
      <x:c r="J436" s="29" t="n">
        <x:f>IF(ISNUMBER(F436),1,0)</x:f>
        <x:v>0</x:v>
      </x:c>
      <x:c r="K436" s="29" t="n">
        <x:f>IF(COUNTA(A436:F436)=0,0,1)</x:f>
        <x:v>0</x:v>
      </x:c>
    </x:row>
    <x:row r="437" ht="36" customHeight="1">
      <x:c r="A437" s="34"/>
      <x:c r="B437" s="34"/>
      <x:c r="C437" s="35"/>
      <x:c r="D437" s="36"/>
      <x:c r="E437" s="36"/>
      <x:c r="F437" s="37"/>
      <x:c r="G437" s="38" t="n">
        <x:f>IF(K437=0,0,IF(H437="",1,-1))</x:f>
        <x:v>0</x:v>
      </x:c>
      <x:c r="H437" s="33" t="str">
        <x:f>IF(K437=0,"",IF(A437="","Podaj ID wyjścia",IF(IF(IFERROR(OR(CODE(UPPER(LEFT(A437,1)))&lt;65,CODE(UPPER(LEFT(A437,1)))&gt;90),TRUE),TRUE,OR(NOT(ISTEXT(A437)),LEN(A437)&gt;64,LEN(A437)&lt;&gt;LEN(SUBSTITUTE(A437,"*","")),LEN(A437)&lt;&gt;LEN(SUBSTITUTE(A437,"?","")),LEN(A437)&lt;&gt;LEN(SUBSTITUTE(A437,"~","")),LEN(A437)&lt;&gt;LEN(SUBSTITUTE(A437,"=","")),LEN(A437)&lt;&gt;LEN(SUBSTITUTE(A437,"&lt;","")),LEN(A437)&lt;&gt;LEN(SUBSTITUTE(A437,"&gt;","")))),"ID: tekst zaczynający się od A–Z, do 64 znaków; bez *, ?, ~, =, &lt; i &gt;. Przykład: T-001.",IF(COUNTIFS('Exits'!$A$9:$A$608,A437)&lt;&gt;1,"ID wyjścia się powtarza",IF(B437="","Podaj ID nadrzędnej transakcji",IF(IF(IFERROR(OR(CODE(UPPER(LEFT(B437,1)))&lt;65,CODE(UPPER(LEFT(B437,1)))&gt;90),TRUE),TRUE,OR(NOT(ISTEXT(B437)),LEN(B437)&gt;64,LEN(B437)&lt;&gt;LEN(SUBSTITUTE(B437,"*","")),LEN(B437)&lt;&gt;LEN(SUBSTITUTE(B437,"?","")),LEN(B437)&lt;&gt;LEN(SUBSTITUTE(B437,"~","")),LEN(B437)&lt;&gt;LEN(SUBSTITUTE(B437,"=","")),LEN(B437)&lt;&gt;LEN(SUBSTITUTE(B437,"&lt;","")),LEN(B437)&lt;&gt;LEN(SUBSTITUTE(B437,"&gt;","")))),"ID: tekst zaczynający się od A–Z, do 64 znaków; bez *, ?, ~, =, &lt; i &gt;. Przykład: T-001.",IF(COUNTIFS('Trades'!$A$9:$A$208,B437)&lt;&gt;1,"ID musi pasować do jednego wiersza Trades",IF(NOT(ISNUMBER(C437)),"Podaj prawidłowy czas zamknięcia",IF(OR(C437&lt;1,C437&gt;2958465),"Podaj prawidłowy czas zamknięcia",IF(NOT(ISNUMBER(D437)),"Podaj dodatnią zamkniętą ilość",IF(OR(D437&lt;=0,D437&gt;1000000,ROUND(D437,8)&lt;&gt;D437),"Podaj dodatnią zamkniętą ilość",IF(NOT(ISNUMBER(INDEX('Trades'!$D$9:$D$208,MATCH(B437,'Trades'!$A$9:$A$208,0)))),"Podaj prawidłowy czas otwarcia",IF(C437&lt;INDEX('Trades'!$D$9:$D$208,MATCH(B437,'Trades'!$A$9:$A$208,0)),"Wyjście poprzedza otwarcie",IF(AND(E437&lt;&gt;"",OR(NOT(ISNUMBER(E437)),E437&lt;=0)),"Podaj dodatnią cenę lub pozostaw puste",IF(AND(F437&lt;&gt;"",NOT(ISNUMBER(F437))),"P&amp;L brutto musi być liczbą lub pozostać pusty",IF(AND(ISNUMBER(F437),OR(ABS(F437)&gt;1000000000,ROUND(F437,2)&lt;&gt;F437)),"Kwoty: do 2 miejsc po przecinku; wartość bezwzględna wpisu ≤ 1 000 000 000.",""))))))))))))))))</x:f>
      </x:c>
      <x:c r="I437" s="29" t="str">
        <x:f>IF(ISNUMBER(D437),ROUND(D437,8),"")</x:f>
      </x:c>
      <x:c r="J437" s="29" t="n">
        <x:f>IF(ISNUMBER(F437),1,0)</x:f>
        <x:v>0</x:v>
      </x:c>
      <x:c r="K437" s="29" t="n">
        <x:f>IF(COUNTA(A437:F437)=0,0,1)</x:f>
        <x:v>0</x:v>
      </x:c>
    </x:row>
    <x:row r="438" ht="36" customHeight="1">
      <x:c r="A438" s="34"/>
      <x:c r="B438" s="34"/>
      <x:c r="C438" s="35"/>
      <x:c r="D438" s="36"/>
      <x:c r="E438" s="36"/>
      <x:c r="F438" s="37"/>
      <x:c r="G438" s="38" t="n">
        <x:f>IF(K438=0,0,IF(H438="",1,-1))</x:f>
        <x:v>0</x:v>
      </x:c>
      <x:c r="H438" s="33" t="str">
        <x:f>IF(K438=0,"",IF(A438="","Podaj ID wyjścia",IF(IF(IFERROR(OR(CODE(UPPER(LEFT(A438,1)))&lt;65,CODE(UPPER(LEFT(A438,1)))&gt;90),TRUE),TRUE,OR(NOT(ISTEXT(A438)),LEN(A438)&gt;64,LEN(A438)&lt;&gt;LEN(SUBSTITUTE(A438,"*","")),LEN(A438)&lt;&gt;LEN(SUBSTITUTE(A438,"?","")),LEN(A438)&lt;&gt;LEN(SUBSTITUTE(A438,"~","")),LEN(A438)&lt;&gt;LEN(SUBSTITUTE(A438,"=","")),LEN(A438)&lt;&gt;LEN(SUBSTITUTE(A438,"&lt;","")),LEN(A438)&lt;&gt;LEN(SUBSTITUTE(A438,"&gt;","")))),"ID: tekst zaczynający się od A–Z, do 64 znaków; bez *, ?, ~, =, &lt; i &gt;. Przykład: T-001.",IF(COUNTIFS('Exits'!$A$9:$A$608,A438)&lt;&gt;1,"ID wyjścia się powtarza",IF(B438="","Podaj ID nadrzędnej transakcji",IF(IF(IFERROR(OR(CODE(UPPER(LEFT(B438,1)))&lt;65,CODE(UPPER(LEFT(B438,1)))&gt;90),TRUE),TRUE,OR(NOT(ISTEXT(B438)),LEN(B438)&gt;64,LEN(B438)&lt;&gt;LEN(SUBSTITUTE(B438,"*","")),LEN(B438)&lt;&gt;LEN(SUBSTITUTE(B438,"?","")),LEN(B438)&lt;&gt;LEN(SUBSTITUTE(B438,"~","")),LEN(B438)&lt;&gt;LEN(SUBSTITUTE(B438,"=","")),LEN(B438)&lt;&gt;LEN(SUBSTITUTE(B438,"&lt;","")),LEN(B438)&lt;&gt;LEN(SUBSTITUTE(B438,"&gt;","")))),"ID: tekst zaczynający się od A–Z, do 64 znaków; bez *, ?, ~, =, &lt; i &gt;. Przykład: T-001.",IF(COUNTIFS('Trades'!$A$9:$A$208,B438)&lt;&gt;1,"ID musi pasować do jednego wiersza Trades",IF(NOT(ISNUMBER(C438)),"Podaj prawidłowy czas zamknięcia",IF(OR(C438&lt;1,C438&gt;2958465),"Podaj prawidłowy czas zamknięcia",IF(NOT(ISNUMBER(D438)),"Podaj dodatnią zamkniętą ilość",IF(OR(D438&lt;=0,D438&gt;1000000,ROUND(D438,8)&lt;&gt;D438),"Podaj dodatnią zamkniętą ilość",IF(NOT(ISNUMBER(INDEX('Trades'!$D$9:$D$208,MATCH(B438,'Trades'!$A$9:$A$208,0)))),"Podaj prawidłowy czas otwarcia",IF(C438&lt;INDEX('Trades'!$D$9:$D$208,MATCH(B438,'Trades'!$A$9:$A$208,0)),"Wyjście poprzedza otwarcie",IF(AND(E438&lt;&gt;"",OR(NOT(ISNUMBER(E438)),E438&lt;=0)),"Podaj dodatnią cenę lub pozostaw puste",IF(AND(F438&lt;&gt;"",NOT(ISNUMBER(F438))),"P&amp;L brutto musi być liczbą lub pozostać pusty",IF(AND(ISNUMBER(F438),OR(ABS(F438)&gt;1000000000,ROUND(F438,2)&lt;&gt;F438)),"Kwoty: do 2 miejsc po przecinku; wartość bezwzględna wpisu ≤ 1 000 000 000.",""))))))))))))))))</x:f>
      </x:c>
      <x:c r="I438" s="29" t="str">
        <x:f>IF(ISNUMBER(D438),ROUND(D438,8),"")</x:f>
      </x:c>
      <x:c r="J438" s="29" t="n">
        <x:f>IF(ISNUMBER(F438),1,0)</x:f>
        <x:v>0</x:v>
      </x:c>
      <x:c r="K438" s="29" t="n">
        <x:f>IF(COUNTA(A438:F438)=0,0,1)</x:f>
        <x:v>0</x:v>
      </x:c>
    </x:row>
    <x:row r="439" ht="36" customHeight="1">
      <x:c r="A439" s="34"/>
      <x:c r="B439" s="34"/>
      <x:c r="C439" s="35"/>
      <x:c r="D439" s="36"/>
      <x:c r="E439" s="36"/>
      <x:c r="F439" s="37"/>
      <x:c r="G439" s="38" t="n">
        <x:f>IF(K439=0,0,IF(H439="",1,-1))</x:f>
        <x:v>0</x:v>
      </x:c>
      <x:c r="H439" s="33" t="str">
        <x:f>IF(K439=0,"",IF(A439="","Podaj ID wyjścia",IF(IF(IFERROR(OR(CODE(UPPER(LEFT(A439,1)))&lt;65,CODE(UPPER(LEFT(A439,1)))&gt;90),TRUE),TRUE,OR(NOT(ISTEXT(A439)),LEN(A439)&gt;64,LEN(A439)&lt;&gt;LEN(SUBSTITUTE(A439,"*","")),LEN(A439)&lt;&gt;LEN(SUBSTITUTE(A439,"?","")),LEN(A439)&lt;&gt;LEN(SUBSTITUTE(A439,"~","")),LEN(A439)&lt;&gt;LEN(SUBSTITUTE(A439,"=","")),LEN(A439)&lt;&gt;LEN(SUBSTITUTE(A439,"&lt;","")),LEN(A439)&lt;&gt;LEN(SUBSTITUTE(A439,"&gt;","")))),"ID: tekst zaczynający się od A–Z, do 64 znaków; bez *, ?, ~, =, &lt; i &gt;. Przykład: T-001.",IF(COUNTIFS('Exits'!$A$9:$A$608,A439)&lt;&gt;1,"ID wyjścia się powtarza",IF(B439="","Podaj ID nadrzędnej transakcji",IF(IF(IFERROR(OR(CODE(UPPER(LEFT(B439,1)))&lt;65,CODE(UPPER(LEFT(B439,1)))&gt;90),TRUE),TRUE,OR(NOT(ISTEXT(B439)),LEN(B439)&gt;64,LEN(B439)&lt;&gt;LEN(SUBSTITUTE(B439,"*","")),LEN(B439)&lt;&gt;LEN(SUBSTITUTE(B439,"?","")),LEN(B439)&lt;&gt;LEN(SUBSTITUTE(B439,"~","")),LEN(B439)&lt;&gt;LEN(SUBSTITUTE(B439,"=","")),LEN(B439)&lt;&gt;LEN(SUBSTITUTE(B439,"&lt;","")),LEN(B439)&lt;&gt;LEN(SUBSTITUTE(B439,"&gt;","")))),"ID: tekst zaczynający się od A–Z, do 64 znaków; bez *, ?, ~, =, &lt; i &gt;. Przykład: T-001.",IF(COUNTIFS('Trades'!$A$9:$A$208,B439)&lt;&gt;1,"ID musi pasować do jednego wiersza Trades",IF(NOT(ISNUMBER(C439)),"Podaj prawidłowy czas zamknięcia",IF(OR(C439&lt;1,C439&gt;2958465),"Podaj prawidłowy czas zamknięcia",IF(NOT(ISNUMBER(D439)),"Podaj dodatnią zamkniętą ilość",IF(OR(D439&lt;=0,D439&gt;1000000,ROUND(D439,8)&lt;&gt;D439),"Podaj dodatnią zamkniętą ilość",IF(NOT(ISNUMBER(INDEX('Trades'!$D$9:$D$208,MATCH(B439,'Trades'!$A$9:$A$208,0)))),"Podaj prawidłowy czas otwarcia",IF(C439&lt;INDEX('Trades'!$D$9:$D$208,MATCH(B439,'Trades'!$A$9:$A$208,0)),"Wyjście poprzedza otwarcie",IF(AND(E439&lt;&gt;"",OR(NOT(ISNUMBER(E439)),E439&lt;=0)),"Podaj dodatnią cenę lub pozostaw puste",IF(AND(F439&lt;&gt;"",NOT(ISNUMBER(F439))),"P&amp;L brutto musi być liczbą lub pozostać pusty",IF(AND(ISNUMBER(F439),OR(ABS(F439)&gt;1000000000,ROUND(F439,2)&lt;&gt;F439)),"Kwoty: do 2 miejsc po przecinku; wartość bezwzględna wpisu ≤ 1 000 000 000.",""))))))))))))))))</x:f>
      </x:c>
      <x:c r="I439" s="29" t="str">
        <x:f>IF(ISNUMBER(D439),ROUND(D439,8),"")</x:f>
      </x:c>
      <x:c r="J439" s="29" t="n">
        <x:f>IF(ISNUMBER(F439),1,0)</x:f>
        <x:v>0</x:v>
      </x:c>
      <x:c r="K439" s="29" t="n">
        <x:f>IF(COUNTA(A439:F439)=0,0,1)</x:f>
        <x:v>0</x:v>
      </x:c>
    </x:row>
    <x:row r="440" ht="36" customHeight="1">
      <x:c r="A440" s="34"/>
      <x:c r="B440" s="34"/>
      <x:c r="C440" s="35"/>
      <x:c r="D440" s="36"/>
      <x:c r="E440" s="36"/>
      <x:c r="F440" s="37"/>
      <x:c r="G440" s="38" t="n">
        <x:f>IF(K440=0,0,IF(H440="",1,-1))</x:f>
        <x:v>0</x:v>
      </x:c>
      <x:c r="H440" s="33" t="str">
        <x:f>IF(K440=0,"",IF(A440="","Podaj ID wyjścia",IF(IF(IFERROR(OR(CODE(UPPER(LEFT(A440,1)))&lt;65,CODE(UPPER(LEFT(A440,1)))&gt;90),TRUE),TRUE,OR(NOT(ISTEXT(A440)),LEN(A440)&gt;64,LEN(A440)&lt;&gt;LEN(SUBSTITUTE(A440,"*","")),LEN(A440)&lt;&gt;LEN(SUBSTITUTE(A440,"?","")),LEN(A440)&lt;&gt;LEN(SUBSTITUTE(A440,"~","")),LEN(A440)&lt;&gt;LEN(SUBSTITUTE(A440,"=","")),LEN(A440)&lt;&gt;LEN(SUBSTITUTE(A440,"&lt;","")),LEN(A440)&lt;&gt;LEN(SUBSTITUTE(A440,"&gt;","")))),"ID: tekst zaczynający się od A–Z, do 64 znaków; bez *, ?, ~, =, &lt; i &gt;. Przykład: T-001.",IF(COUNTIFS('Exits'!$A$9:$A$608,A440)&lt;&gt;1,"ID wyjścia się powtarza",IF(B440="","Podaj ID nadrzędnej transakcji",IF(IF(IFERROR(OR(CODE(UPPER(LEFT(B440,1)))&lt;65,CODE(UPPER(LEFT(B440,1)))&gt;90),TRUE),TRUE,OR(NOT(ISTEXT(B440)),LEN(B440)&gt;64,LEN(B440)&lt;&gt;LEN(SUBSTITUTE(B440,"*","")),LEN(B440)&lt;&gt;LEN(SUBSTITUTE(B440,"?","")),LEN(B440)&lt;&gt;LEN(SUBSTITUTE(B440,"~","")),LEN(B440)&lt;&gt;LEN(SUBSTITUTE(B440,"=","")),LEN(B440)&lt;&gt;LEN(SUBSTITUTE(B440,"&lt;","")),LEN(B440)&lt;&gt;LEN(SUBSTITUTE(B440,"&gt;","")))),"ID: tekst zaczynający się od A–Z, do 64 znaków; bez *, ?, ~, =, &lt; i &gt;. Przykład: T-001.",IF(COUNTIFS('Trades'!$A$9:$A$208,B440)&lt;&gt;1,"ID musi pasować do jednego wiersza Trades",IF(NOT(ISNUMBER(C440)),"Podaj prawidłowy czas zamknięcia",IF(OR(C440&lt;1,C440&gt;2958465),"Podaj prawidłowy czas zamknięcia",IF(NOT(ISNUMBER(D440)),"Podaj dodatnią zamkniętą ilość",IF(OR(D440&lt;=0,D440&gt;1000000,ROUND(D440,8)&lt;&gt;D440),"Podaj dodatnią zamkniętą ilość",IF(NOT(ISNUMBER(INDEX('Trades'!$D$9:$D$208,MATCH(B440,'Trades'!$A$9:$A$208,0)))),"Podaj prawidłowy czas otwarcia",IF(C440&lt;INDEX('Trades'!$D$9:$D$208,MATCH(B440,'Trades'!$A$9:$A$208,0)),"Wyjście poprzedza otwarcie",IF(AND(E440&lt;&gt;"",OR(NOT(ISNUMBER(E440)),E440&lt;=0)),"Podaj dodatnią cenę lub pozostaw puste",IF(AND(F440&lt;&gt;"",NOT(ISNUMBER(F440))),"P&amp;L brutto musi być liczbą lub pozostać pusty",IF(AND(ISNUMBER(F440),OR(ABS(F440)&gt;1000000000,ROUND(F440,2)&lt;&gt;F440)),"Kwoty: do 2 miejsc po przecinku; wartość bezwzględna wpisu ≤ 1 000 000 000.",""))))))))))))))))</x:f>
      </x:c>
      <x:c r="I440" s="29" t="str">
        <x:f>IF(ISNUMBER(D440),ROUND(D440,8),"")</x:f>
      </x:c>
      <x:c r="J440" s="29" t="n">
        <x:f>IF(ISNUMBER(F440),1,0)</x:f>
        <x:v>0</x:v>
      </x:c>
      <x:c r="K440" s="29" t="n">
        <x:f>IF(COUNTA(A440:F440)=0,0,1)</x:f>
        <x:v>0</x:v>
      </x:c>
    </x:row>
    <x:row r="441" ht="36" customHeight="1">
      <x:c r="A441" s="34"/>
      <x:c r="B441" s="34"/>
      <x:c r="C441" s="35"/>
      <x:c r="D441" s="36"/>
      <x:c r="E441" s="36"/>
      <x:c r="F441" s="37"/>
      <x:c r="G441" s="38" t="n">
        <x:f>IF(K441=0,0,IF(H441="",1,-1))</x:f>
        <x:v>0</x:v>
      </x:c>
      <x:c r="H441" s="33" t="str">
        <x:f>IF(K441=0,"",IF(A441="","Podaj ID wyjścia",IF(IF(IFERROR(OR(CODE(UPPER(LEFT(A441,1)))&lt;65,CODE(UPPER(LEFT(A441,1)))&gt;90),TRUE),TRUE,OR(NOT(ISTEXT(A441)),LEN(A441)&gt;64,LEN(A441)&lt;&gt;LEN(SUBSTITUTE(A441,"*","")),LEN(A441)&lt;&gt;LEN(SUBSTITUTE(A441,"?","")),LEN(A441)&lt;&gt;LEN(SUBSTITUTE(A441,"~","")),LEN(A441)&lt;&gt;LEN(SUBSTITUTE(A441,"=","")),LEN(A441)&lt;&gt;LEN(SUBSTITUTE(A441,"&lt;","")),LEN(A441)&lt;&gt;LEN(SUBSTITUTE(A441,"&gt;","")))),"ID: tekst zaczynający się od A–Z, do 64 znaków; bez *, ?, ~, =, &lt; i &gt;. Przykład: T-001.",IF(COUNTIFS('Exits'!$A$9:$A$608,A441)&lt;&gt;1,"ID wyjścia się powtarza",IF(B441="","Podaj ID nadrzędnej transakcji",IF(IF(IFERROR(OR(CODE(UPPER(LEFT(B441,1)))&lt;65,CODE(UPPER(LEFT(B441,1)))&gt;90),TRUE),TRUE,OR(NOT(ISTEXT(B441)),LEN(B441)&gt;64,LEN(B441)&lt;&gt;LEN(SUBSTITUTE(B441,"*","")),LEN(B441)&lt;&gt;LEN(SUBSTITUTE(B441,"?","")),LEN(B441)&lt;&gt;LEN(SUBSTITUTE(B441,"~","")),LEN(B441)&lt;&gt;LEN(SUBSTITUTE(B441,"=","")),LEN(B441)&lt;&gt;LEN(SUBSTITUTE(B441,"&lt;","")),LEN(B441)&lt;&gt;LEN(SUBSTITUTE(B441,"&gt;","")))),"ID: tekst zaczynający się od A–Z, do 64 znaków; bez *, ?, ~, =, &lt; i &gt;. Przykład: T-001.",IF(COUNTIFS('Trades'!$A$9:$A$208,B441)&lt;&gt;1,"ID musi pasować do jednego wiersza Trades",IF(NOT(ISNUMBER(C441)),"Podaj prawidłowy czas zamknięcia",IF(OR(C441&lt;1,C441&gt;2958465),"Podaj prawidłowy czas zamknięcia",IF(NOT(ISNUMBER(D441)),"Podaj dodatnią zamkniętą ilość",IF(OR(D441&lt;=0,D441&gt;1000000,ROUND(D441,8)&lt;&gt;D441),"Podaj dodatnią zamkniętą ilość",IF(NOT(ISNUMBER(INDEX('Trades'!$D$9:$D$208,MATCH(B441,'Trades'!$A$9:$A$208,0)))),"Podaj prawidłowy czas otwarcia",IF(C441&lt;INDEX('Trades'!$D$9:$D$208,MATCH(B441,'Trades'!$A$9:$A$208,0)),"Wyjście poprzedza otwarcie",IF(AND(E441&lt;&gt;"",OR(NOT(ISNUMBER(E441)),E441&lt;=0)),"Podaj dodatnią cenę lub pozostaw puste",IF(AND(F441&lt;&gt;"",NOT(ISNUMBER(F441))),"P&amp;L brutto musi być liczbą lub pozostać pusty",IF(AND(ISNUMBER(F441),OR(ABS(F441)&gt;1000000000,ROUND(F441,2)&lt;&gt;F441)),"Kwoty: do 2 miejsc po przecinku; wartość bezwzględna wpisu ≤ 1 000 000 000.",""))))))))))))))))</x:f>
      </x:c>
      <x:c r="I441" s="29" t="str">
        <x:f>IF(ISNUMBER(D441),ROUND(D441,8),"")</x:f>
      </x:c>
      <x:c r="J441" s="29" t="n">
        <x:f>IF(ISNUMBER(F441),1,0)</x:f>
        <x:v>0</x:v>
      </x:c>
      <x:c r="K441" s="29" t="n">
        <x:f>IF(COUNTA(A441:F441)=0,0,1)</x:f>
        <x:v>0</x:v>
      </x:c>
    </x:row>
    <x:row r="442" ht="36" customHeight="1">
      <x:c r="A442" s="34"/>
      <x:c r="B442" s="34"/>
      <x:c r="C442" s="35"/>
      <x:c r="D442" s="36"/>
      <x:c r="E442" s="36"/>
      <x:c r="F442" s="37"/>
      <x:c r="G442" s="38" t="n">
        <x:f>IF(K442=0,0,IF(H442="",1,-1))</x:f>
        <x:v>0</x:v>
      </x:c>
      <x:c r="H442" s="33" t="str">
        <x:f>IF(K442=0,"",IF(A442="","Podaj ID wyjścia",IF(IF(IFERROR(OR(CODE(UPPER(LEFT(A442,1)))&lt;65,CODE(UPPER(LEFT(A442,1)))&gt;90),TRUE),TRUE,OR(NOT(ISTEXT(A442)),LEN(A442)&gt;64,LEN(A442)&lt;&gt;LEN(SUBSTITUTE(A442,"*","")),LEN(A442)&lt;&gt;LEN(SUBSTITUTE(A442,"?","")),LEN(A442)&lt;&gt;LEN(SUBSTITUTE(A442,"~","")),LEN(A442)&lt;&gt;LEN(SUBSTITUTE(A442,"=","")),LEN(A442)&lt;&gt;LEN(SUBSTITUTE(A442,"&lt;","")),LEN(A442)&lt;&gt;LEN(SUBSTITUTE(A442,"&gt;","")))),"ID: tekst zaczynający się od A–Z, do 64 znaków; bez *, ?, ~, =, &lt; i &gt;. Przykład: T-001.",IF(COUNTIFS('Exits'!$A$9:$A$608,A442)&lt;&gt;1,"ID wyjścia się powtarza",IF(B442="","Podaj ID nadrzędnej transakcji",IF(IF(IFERROR(OR(CODE(UPPER(LEFT(B442,1)))&lt;65,CODE(UPPER(LEFT(B442,1)))&gt;90),TRUE),TRUE,OR(NOT(ISTEXT(B442)),LEN(B442)&gt;64,LEN(B442)&lt;&gt;LEN(SUBSTITUTE(B442,"*","")),LEN(B442)&lt;&gt;LEN(SUBSTITUTE(B442,"?","")),LEN(B442)&lt;&gt;LEN(SUBSTITUTE(B442,"~","")),LEN(B442)&lt;&gt;LEN(SUBSTITUTE(B442,"=","")),LEN(B442)&lt;&gt;LEN(SUBSTITUTE(B442,"&lt;","")),LEN(B442)&lt;&gt;LEN(SUBSTITUTE(B442,"&gt;","")))),"ID: tekst zaczynający się od A–Z, do 64 znaków; bez *, ?, ~, =, &lt; i &gt;. Przykład: T-001.",IF(COUNTIFS('Trades'!$A$9:$A$208,B442)&lt;&gt;1,"ID musi pasować do jednego wiersza Trades",IF(NOT(ISNUMBER(C442)),"Podaj prawidłowy czas zamknięcia",IF(OR(C442&lt;1,C442&gt;2958465),"Podaj prawidłowy czas zamknięcia",IF(NOT(ISNUMBER(D442)),"Podaj dodatnią zamkniętą ilość",IF(OR(D442&lt;=0,D442&gt;1000000,ROUND(D442,8)&lt;&gt;D442),"Podaj dodatnią zamkniętą ilość",IF(NOT(ISNUMBER(INDEX('Trades'!$D$9:$D$208,MATCH(B442,'Trades'!$A$9:$A$208,0)))),"Podaj prawidłowy czas otwarcia",IF(C442&lt;INDEX('Trades'!$D$9:$D$208,MATCH(B442,'Trades'!$A$9:$A$208,0)),"Wyjście poprzedza otwarcie",IF(AND(E442&lt;&gt;"",OR(NOT(ISNUMBER(E442)),E442&lt;=0)),"Podaj dodatnią cenę lub pozostaw puste",IF(AND(F442&lt;&gt;"",NOT(ISNUMBER(F442))),"P&amp;L brutto musi być liczbą lub pozostać pusty",IF(AND(ISNUMBER(F442),OR(ABS(F442)&gt;1000000000,ROUND(F442,2)&lt;&gt;F442)),"Kwoty: do 2 miejsc po przecinku; wartość bezwzględna wpisu ≤ 1 000 000 000.",""))))))))))))))))</x:f>
      </x:c>
      <x:c r="I442" s="29" t="str">
        <x:f>IF(ISNUMBER(D442),ROUND(D442,8),"")</x:f>
      </x:c>
      <x:c r="J442" s="29" t="n">
        <x:f>IF(ISNUMBER(F442),1,0)</x:f>
        <x:v>0</x:v>
      </x:c>
      <x:c r="K442" s="29" t="n">
        <x:f>IF(COUNTA(A442:F442)=0,0,1)</x:f>
        <x:v>0</x:v>
      </x:c>
    </x:row>
    <x:row r="443" ht="36" customHeight="1">
      <x:c r="A443" s="34"/>
      <x:c r="B443" s="34"/>
      <x:c r="C443" s="35"/>
      <x:c r="D443" s="36"/>
      <x:c r="E443" s="36"/>
      <x:c r="F443" s="37"/>
      <x:c r="G443" s="38" t="n">
        <x:f>IF(K443=0,0,IF(H443="",1,-1))</x:f>
        <x:v>0</x:v>
      </x:c>
      <x:c r="H443" s="33" t="str">
        <x:f>IF(K443=0,"",IF(A443="","Podaj ID wyjścia",IF(IF(IFERROR(OR(CODE(UPPER(LEFT(A443,1)))&lt;65,CODE(UPPER(LEFT(A443,1)))&gt;90),TRUE),TRUE,OR(NOT(ISTEXT(A443)),LEN(A443)&gt;64,LEN(A443)&lt;&gt;LEN(SUBSTITUTE(A443,"*","")),LEN(A443)&lt;&gt;LEN(SUBSTITUTE(A443,"?","")),LEN(A443)&lt;&gt;LEN(SUBSTITUTE(A443,"~","")),LEN(A443)&lt;&gt;LEN(SUBSTITUTE(A443,"=","")),LEN(A443)&lt;&gt;LEN(SUBSTITUTE(A443,"&lt;","")),LEN(A443)&lt;&gt;LEN(SUBSTITUTE(A443,"&gt;","")))),"ID: tekst zaczynający się od A–Z, do 64 znaków; bez *, ?, ~, =, &lt; i &gt;. Przykład: T-001.",IF(COUNTIFS('Exits'!$A$9:$A$608,A443)&lt;&gt;1,"ID wyjścia się powtarza",IF(B443="","Podaj ID nadrzędnej transakcji",IF(IF(IFERROR(OR(CODE(UPPER(LEFT(B443,1)))&lt;65,CODE(UPPER(LEFT(B443,1)))&gt;90),TRUE),TRUE,OR(NOT(ISTEXT(B443)),LEN(B443)&gt;64,LEN(B443)&lt;&gt;LEN(SUBSTITUTE(B443,"*","")),LEN(B443)&lt;&gt;LEN(SUBSTITUTE(B443,"?","")),LEN(B443)&lt;&gt;LEN(SUBSTITUTE(B443,"~","")),LEN(B443)&lt;&gt;LEN(SUBSTITUTE(B443,"=","")),LEN(B443)&lt;&gt;LEN(SUBSTITUTE(B443,"&lt;","")),LEN(B443)&lt;&gt;LEN(SUBSTITUTE(B443,"&gt;","")))),"ID: tekst zaczynający się od A–Z, do 64 znaków; bez *, ?, ~, =, &lt; i &gt;. Przykład: T-001.",IF(COUNTIFS('Trades'!$A$9:$A$208,B443)&lt;&gt;1,"ID musi pasować do jednego wiersza Trades",IF(NOT(ISNUMBER(C443)),"Podaj prawidłowy czas zamknięcia",IF(OR(C443&lt;1,C443&gt;2958465),"Podaj prawidłowy czas zamknięcia",IF(NOT(ISNUMBER(D443)),"Podaj dodatnią zamkniętą ilość",IF(OR(D443&lt;=0,D443&gt;1000000,ROUND(D443,8)&lt;&gt;D443),"Podaj dodatnią zamkniętą ilość",IF(NOT(ISNUMBER(INDEX('Trades'!$D$9:$D$208,MATCH(B443,'Trades'!$A$9:$A$208,0)))),"Podaj prawidłowy czas otwarcia",IF(C443&lt;INDEX('Trades'!$D$9:$D$208,MATCH(B443,'Trades'!$A$9:$A$208,0)),"Wyjście poprzedza otwarcie",IF(AND(E443&lt;&gt;"",OR(NOT(ISNUMBER(E443)),E443&lt;=0)),"Podaj dodatnią cenę lub pozostaw puste",IF(AND(F443&lt;&gt;"",NOT(ISNUMBER(F443))),"P&amp;L brutto musi być liczbą lub pozostać pusty",IF(AND(ISNUMBER(F443),OR(ABS(F443)&gt;1000000000,ROUND(F443,2)&lt;&gt;F443)),"Kwoty: do 2 miejsc po przecinku; wartość bezwzględna wpisu ≤ 1 000 000 000.",""))))))))))))))))</x:f>
      </x:c>
      <x:c r="I443" s="29" t="str">
        <x:f>IF(ISNUMBER(D443),ROUND(D443,8),"")</x:f>
      </x:c>
      <x:c r="J443" s="29" t="n">
        <x:f>IF(ISNUMBER(F443),1,0)</x:f>
        <x:v>0</x:v>
      </x:c>
      <x:c r="K443" s="29" t="n">
        <x:f>IF(COUNTA(A443:F443)=0,0,1)</x:f>
        <x:v>0</x:v>
      </x:c>
    </x:row>
    <x:row r="444" ht="36" customHeight="1">
      <x:c r="A444" s="34"/>
      <x:c r="B444" s="34"/>
      <x:c r="C444" s="35"/>
      <x:c r="D444" s="36"/>
      <x:c r="E444" s="36"/>
      <x:c r="F444" s="37"/>
      <x:c r="G444" s="38" t="n">
        <x:f>IF(K444=0,0,IF(H444="",1,-1))</x:f>
        <x:v>0</x:v>
      </x:c>
      <x:c r="H444" s="33" t="str">
        <x:f>IF(K444=0,"",IF(A444="","Podaj ID wyjścia",IF(IF(IFERROR(OR(CODE(UPPER(LEFT(A444,1)))&lt;65,CODE(UPPER(LEFT(A444,1)))&gt;90),TRUE),TRUE,OR(NOT(ISTEXT(A444)),LEN(A444)&gt;64,LEN(A444)&lt;&gt;LEN(SUBSTITUTE(A444,"*","")),LEN(A444)&lt;&gt;LEN(SUBSTITUTE(A444,"?","")),LEN(A444)&lt;&gt;LEN(SUBSTITUTE(A444,"~","")),LEN(A444)&lt;&gt;LEN(SUBSTITUTE(A444,"=","")),LEN(A444)&lt;&gt;LEN(SUBSTITUTE(A444,"&lt;","")),LEN(A444)&lt;&gt;LEN(SUBSTITUTE(A444,"&gt;","")))),"ID: tekst zaczynający się od A–Z, do 64 znaków; bez *, ?, ~, =, &lt; i &gt;. Przykład: T-001.",IF(COUNTIFS('Exits'!$A$9:$A$608,A444)&lt;&gt;1,"ID wyjścia się powtarza",IF(B444="","Podaj ID nadrzędnej transakcji",IF(IF(IFERROR(OR(CODE(UPPER(LEFT(B444,1)))&lt;65,CODE(UPPER(LEFT(B444,1)))&gt;90),TRUE),TRUE,OR(NOT(ISTEXT(B444)),LEN(B444)&gt;64,LEN(B444)&lt;&gt;LEN(SUBSTITUTE(B444,"*","")),LEN(B444)&lt;&gt;LEN(SUBSTITUTE(B444,"?","")),LEN(B444)&lt;&gt;LEN(SUBSTITUTE(B444,"~","")),LEN(B444)&lt;&gt;LEN(SUBSTITUTE(B444,"=","")),LEN(B444)&lt;&gt;LEN(SUBSTITUTE(B444,"&lt;","")),LEN(B444)&lt;&gt;LEN(SUBSTITUTE(B444,"&gt;","")))),"ID: tekst zaczynający się od A–Z, do 64 znaków; bez *, ?, ~, =, &lt; i &gt;. Przykład: T-001.",IF(COUNTIFS('Trades'!$A$9:$A$208,B444)&lt;&gt;1,"ID musi pasować do jednego wiersza Trades",IF(NOT(ISNUMBER(C444)),"Podaj prawidłowy czas zamknięcia",IF(OR(C444&lt;1,C444&gt;2958465),"Podaj prawidłowy czas zamknięcia",IF(NOT(ISNUMBER(D444)),"Podaj dodatnią zamkniętą ilość",IF(OR(D444&lt;=0,D444&gt;1000000,ROUND(D444,8)&lt;&gt;D444),"Podaj dodatnią zamkniętą ilość",IF(NOT(ISNUMBER(INDEX('Trades'!$D$9:$D$208,MATCH(B444,'Trades'!$A$9:$A$208,0)))),"Podaj prawidłowy czas otwarcia",IF(C444&lt;INDEX('Trades'!$D$9:$D$208,MATCH(B444,'Trades'!$A$9:$A$208,0)),"Wyjście poprzedza otwarcie",IF(AND(E444&lt;&gt;"",OR(NOT(ISNUMBER(E444)),E444&lt;=0)),"Podaj dodatnią cenę lub pozostaw puste",IF(AND(F444&lt;&gt;"",NOT(ISNUMBER(F444))),"P&amp;L brutto musi być liczbą lub pozostać pusty",IF(AND(ISNUMBER(F444),OR(ABS(F444)&gt;1000000000,ROUND(F444,2)&lt;&gt;F444)),"Kwoty: do 2 miejsc po przecinku; wartość bezwzględna wpisu ≤ 1 000 000 000.",""))))))))))))))))</x:f>
      </x:c>
      <x:c r="I444" s="29" t="str">
        <x:f>IF(ISNUMBER(D444),ROUND(D444,8),"")</x:f>
      </x:c>
      <x:c r="J444" s="29" t="n">
        <x:f>IF(ISNUMBER(F444),1,0)</x:f>
        <x:v>0</x:v>
      </x:c>
      <x:c r="K444" s="29" t="n">
        <x:f>IF(COUNTA(A444:F444)=0,0,1)</x:f>
        <x:v>0</x:v>
      </x:c>
    </x:row>
    <x:row r="445" ht="36" customHeight="1">
      <x:c r="A445" s="34"/>
      <x:c r="B445" s="34"/>
      <x:c r="C445" s="35"/>
      <x:c r="D445" s="36"/>
      <x:c r="E445" s="36"/>
      <x:c r="F445" s="37"/>
      <x:c r="G445" s="38" t="n">
        <x:f>IF(K445=0,0,IF(H445="",1,-1))</x:f>
        <x:v>0</x:v>
      </x:c>
      <x:c r="H445" s="33" t="str">
        <x:f>IF(K445=0,"",IF(A445="","Podaj ID wyjścia",IF(IF(IFERROR(OR(CODE(UPPER(LEFT(A445,1)))&lt;65,CODE(UPPER(LEFT(A445,1)))&gt;90),TRUE),TRUE,OR(NOT(ISTEXT(A445)),LEN(A445)&gt;64,LEN(A445)&lt;&gt;LEN(SUBSTITUTE(A445,"*","")),LEN(A445)&lt;&gt;LEN(SUBSTITUTE(A445,"?","")),LEN(A445)&lt;&gt;LEN(SUBSTITUTE(A445,"~","")),LEN(A445)&lt;&gt;LEN(SUBSTITUTE(A445,"=","")),LEN(A445)&lt;&gt;LEN(SUBSTITUTE(A445,"&lt;","")),LEN(A445)&lt;&gt;LEN(SUBSTITUTE(A445,"&gt;","")))),"ID: tekst zaczynający się od A–Z, do 64 znaków; bez *, ?, ~, =, &lt; i &gt;. Przykład: T-001.",IF(COUNTIFS('Exits'!$A$9:$A$608,A445)&lt;&gt;1,"ID wyjścia się powtarza",IF(B445="","Podaj ID nadrzędnej transakcji",IF(IF(IFERROR(OR(CODE(UPPER(LEFT(B445,1)))&lt;65,CODE(UPPER(LEFT(B445,1)))&gt;90),TRUE),TRUE,OR(NOT(ISTEXT(B445)),LEN(B445)&gt;64,LEN(B445)&lt;&gt;LEN(SUBSTITUTE(B445,"*","")),LEN(B445)&lt;&gt;LEN(SUBSTITUTE(B445,"?","")),LEN(B445)&lt;&gt;LEN(SUBSTITUTE(B445,"~","")),LEN(B445)&lt;&gt;LEN(SUBSTITUTE(B445,"=","")),LEN(B445)&lt;&gt;LEN(SUBSTITUTE(B445,"&lt;","")),LEN(B445)&lt;&gt;LEN(SUBSTITUTE(B445,"&gt;","")))),"ID: tekst zaczynający się od A–Z, do 64 znaków; bez *, ?, ~, =, &lt; i &gt;. Przykład: T-001.",IF(COUNTIFS('Trades'!$A$9:$A$208,B445)&lt;&gt;1,"ID musi pasować do jednego wiersza Trades",IF(NOT(ISNUMBER(C445)),"Podaj prawidłowy czas zamknięcia",IF(OR(C445&lt;1,C445&gt;2958465),"Podaj prawidłowy czas zamknięcia",IF(NOT(ISNUMBER(D445)),"Podaj dodatnią zamkniętą ilość",IF(OR(D445&lt;=0,D445&gt;1000000,ROUND(D445,8)&lt;&gt;D445),"Podaj dodatnią zamkniętą ilość",IF(NOT(ISNUMBER(INDEX('Trades'!$D$9:$D$208,MATCH(B445,'Trades'!$A$9:$A$208,0)))),"Podaj prawidłowy czas otwarcia",IF(C445&lt;INDEX('Trades'!$D$9:$D$208,MATCH(B445,'Trades'!$A$9:$A$208,0)),"Wyjście poprzedza otwarcie",IF(AND(E445&lt;&gt;"",OR(NOT(ISNUMBER(E445)),E445&lt;=0)),"Podaj dodatnią cenę lub pozostaw puste",IF(AND(F445&lt;&gt;"",NOT(ISNUMBER(F445))),"P&amp;L brutto musi być liczbą lub pozostać pusty",IF(AND(ISNUMBER(F445),OR(ABS(F445)&gt;1000000000,ROUND(F445,2)&lt;&gt;F445)),"Kwoty: do 2 miejsc po przecinku; wartość bezwzględna wpisu ≤ 1 000 000 000.",""))))))))))))))))</x:f>
      </x:c>
      <x:c r="I445" s="29" t="str">
        <x:f>IF(ISNUMBER(D445),ROUND(D445,8),"")</x:f>
      </x:c>
      <x:c r="J445" s="29" t="n">
        <x:f>IF(ISNUMBER(F445),1,0)</x:f>
        <x:v>0</x:v>
      </x:c>
      <x:c r="K445" s="29" t="n">
        <x:f>IF(COUNTA(A445:F445)=0,0,1)</x:f>
        <x:v>0</x:v>
      </x:c>
    </x:row>
    <x:row r="446" ht="36" customHeight="1">
      <x:c r="A446" s="34"/>
      <x:c r="B446" s="34"/>
      <x:c r="C446" s="35"/>
      <x:c r="D446" s="36"/>
      <x:c r="E446" s="36"/>
      <x:c r="F446" s="37"/>
      <x:c r="G446" s="38" t="n">
        <x:f>IF(K446=0,0,IF(H446="",1,-1))</x:f>
        <x:v>0</x:v>
      </x:c>
      <x:c r="H446" s="33" t="str">
        <x:f>IF(K446=0,"",IF(A446="","Podaj ID wyjścia",IF(IF(IFERROR(OR(CODE(UPPER(LEFT(A446,1)))&lt;65,CODE(UPPER(LEFT(A446,1)))&gt;90),TRUE),TRUE,OR(NOT(ISTEXT(A446)),LEN(A446)&gt;64,LEN(A446)&lt;&gt;LEN(SUBSTITUTE(A446,"*","")),LEN(A446)&lt;&gt;LEN(SUBSTITUTE(A446,"?","")),LEN(A446)&lt;&gt;LEN(SUBSTITUTE(A446,"~","")),LEN(A446)&lt;&gt;LEN(SUBSTITUTE(A446,"=","")),LEN(A446)&lt;&gt;LEN(SUBSTITUTE(A446,"&lt;","")),LEN(A446)&lt;&gt;LEN(SUBSTITUTE(A446,"&gt;","")))),"ID: tekst zaczynający się od A–Z, do 64 znaków; bez *, ?, ~, =, &lt; i &gt;. Przykład: T-001.",IF(COUNTIFS('Exits'!$A$9:$A$608,A446)&lt;&gt;1,"ID wyjścia się powtarza",IF(B446="","Podaj ID nadrzędnej transakcji",IF(IF(IFERROR(OR(CODE(UPPER(LEFT(B446,1)))&lt;65,CODE(UPPER(LEFT(B446,1)))&gt;90),TRUE),TRUE,OR(NOT(ISTEXT(B446)),LEN(B446)&gt;64,LEN(B446)&lt;&gt;LEN(SUBSTITUTE(B446,"*","")),LEN(B446)&lt;&gt;LEN(SUBSTITUTE(B446,"?","")),LEN(B446)&lt;&gt;LEN(SUBSTITUTE(B446,"~","")),LEN(B446)&lt;&gt;LEN(SUBSTITUTE(B446,"=","")),LEN(B446)&lt;&gt;LEN(SUBSTITUTE(B446,"&lt;","")),LEN(B446)&lt;&gt;LEN(SUBSTITUTE(B446,"&gt;","")))),"ID: tekst zaczynający się od A–Z, do 64 znaków; bez *, ?, ~, =, &lt; i &gt;. Przykład: T-001.",IF(COUNTIFS('Trades'!$A$9:$A$208,B446)&lt;&gt;1,"ID musi pasować do jednego wiersza Trades",IF(NOT(ISNUMBER(C446)),"Podaj prawidłowy czas zamknięcia",IF(OR(C446&lt;1,C446&gt;2958465),"Podaj prawidłowy czas zamknięcia",IF(NOT(ISNUMBER(D446)),"Podaj dodatnią zamkniętą ilość",IF(OR(D446&lt;=0,D446&gt;1000000,ROUND(D446,8)&lt;&gt;D446),"Podaj dodatnią zamkniętą ilość",IF(NOT(ISNUMBER(INDEX('Trades'!$D$9:$D$208,MATCH(B446,'Trades'!$A$9:$A$208,0)))),"Podaj prawidłowy czas otwarcia",IF(C446&lt;INDEX('Trades'!$D$9:$D$208,MATCH(B446,'Trades'!$A$9:$A$208,0)),"Wyjście poprzedza otwarcie",IF(AND(E446&lt;&gt;"",OR(NOT(ISNUMBER(E446)),E446&lt;=0)),"Podaj dodatnią cenę lub pozostaw puste",IF(AND(F446&lt;&gt;"",NOT(ISNUMBER(F446))),"P&amp;L brutto musi być liczbą lub pozostać pusty",IF(AND(ISNUMBER(F446),OR(ABS(F446)&gt;1000000000,ROUND(F446,2)&lt;&gt;F446)),"Kwoty: do 2 miejsc po przecinku; wartość bezwzględna wpisu ≤ 1 000 000 000.",""))))))))))))))))</x:f>
      </x:c>
      <x:c r="I446" s="29" t="str">
        <x:f>IF(ISNUMBER(D446),ROUND(D446,8),"")</x:f>
      </x:c>
      <x:c r="J446" s="29" t="n">
        <x:f>IF(ISNUMBER(F446),1,0)</x:f>
        <x:v>0</x:v>
      </x:c>
      <x:c r="K446" s="29" t="n">
        <x:f>IF(COUNTA(A446:F446)=0,0,1)</x:f>
        <x:v>0</x:v>
      </x:c>
    </x:row>
    <x:row r="447" ht="36" customHeight="1">
      <x:c r="A447" s="34"/>
      <x:c r="B447" s="34"/>
      <x:c r="C447" s="35"/>
      <x:c r="D447" s="36"/>
      <x:c r="E447" s="36"/>
      <x:c r="F447" s="37"/>
      <x:c r="G447" s="38" t="n">
        <x:f>IF(K447=0,0,IF(H447="",1,-1))</x:f>
        <x:v>0</x:v>
      </x:c>
      <x:c r="H447" s="33" t="str">
        <x:f>IF(K447=0,"",IF(A447="","Podaj ID wyjścia",IF(IF(IFERROR(OR(CODE(UPPER(LEFT(A447,1)))&lt;65,CODE(UPPER(LEFT(A447,1)))&gt;90),TRUE),TRUE,OR(NOT(ISTEXT(A447)),LEN(A447)&gt;64,LEN(A447)&lt;&gt;LEN(SUBSTITUTE(A447,"*","")),LEN(A447)&lt;&gt;LEN(SUBSTITUTE(A447,"?","")),LEN(A447)&lt;&gt;LEN(SUBSTITUTE(A447,"~","")),LEN(A447)&lt;&gt;LEN(SUBSTITUTE(A447,"=","")),LEN(A447)&lt;&gt;LEN(SUBSTITUTE(A447,"&lt;","")),LEN(A447)&lt;&gt;LEN(SUBSTITUTE(A447,"&gt;","")))),"ID: tekst zaczynający się od A–Z, do 64 znaków; bez *, ?, ~, =, &lt; i &gt;. Przykład: T-001.",IF(COUNTIFS('Exits'!$A$9:$A$608,A447)&lt;&gt;1,"ID wyjścia się powtarza",IF(B447="","Podaj ID nadrzędnej transakcji",IF(IF(IFERROR(OR(CODE(UPPER(LEFT(B447,1)))&lt;65,CODE(UPPER(LEFT(B447,1)))&gt;90),TRUE),TRUE,OR(NOT(ISTEXT(B447)),LEN(B447)&gt;64,LEN(B447)&lt;&gt;LEN(SUBSTITUTE(B447,"*","")),LEN(B447)&lt;&gt;LEN(SUBSTITUTE(B447,"?","")),LEN(B447)&lt;&gt;LEN(SUBSTITUTE(B447,"~","")),LEN(B447)&lt;&gt;LEN(SUBSTITUTE(B447,"=","")),LEN(B447)&lt;&gt;LEN(SUBSTITUTE(B447,"&lt;","")),LEN(B447)&lt;&gt;LEN(SUBSTITUTE(B447,"&gt;","")))),"ID: tekst zaczynający się od A–Z, do 64 znaków; bez *, ?, ~, =, &lt; i &gt;. Przykład: T-001.",IF(COUNTIFS('Trades'!$A$9:$A$208,B447)&lt;&gt;1,"ID musi pasować do jednego wiersza Trades",IF(NOT(ISNUMBER(C447)),"Podaj prawidłowy czas zamknięcia",IF(OR(C447&lt;1,C447&gt;2958465),"Podaj prawidłowy czas zamknięcia",IF(NOT(ISNUMBER(D447)),"Podaj dodatnią zamkniętą ilość",IF(OR(D447&lt;=0,D447&gt;1000000,ROUND(D447,8)&lt;&gt;D447),"Podaj dodatnią zamkniętą ilość",IF(NOT(ISNUMBER(INDEX('Trades'!$D$9:$D$208,MATCH(B447,'Trades'!$A$9:$A$208,0)))),"Podaj prawidłowy czas otwarcia",IF(C447&lt;INDEX('Trades'!$D$9:$D$208,MATCH(B447,'Trades'!$A$9:$A$208,0)),"Wyjście poprzedza otwarcie",IF(AND(E447&lt;&gt;"",OR(NOT(ISNUMBER(E447)),E447&lt;=0)),"Podaj dodatnią cenę lub pozostaw puste",IF(AND(F447&lt;&gt;"",NOT(ISNUMBER(F447))),"P&amp;L brutto musi być liczbą lub pozostać pusty",IF(AND(ISNUMBER(F447),OR(ABS(F447)&gt;1000000000,ROUND(F447,2)&lt;&gt;F447)),"Kwoty: do 2 miejsc po przecinku; wartość bezwzględna wpisu ≤ 1 000 000 000.",""))))))))))))))))</x:f>
      </x:c>
      <x:c r="I447" s="29" t="str">
        <x:f>IF(ISNUMBER(D447),ROUND(D447,8),"")</x:f>
      </x:c>
      <x:c r="J447" s="29" t="n">
        <x:f>IF(ISNUMBER(F447),1,0)</x:f>
        <x:v>0</x:v>
      </x:c>
      <x:c r="K447" s="29" t="n">
        <x:f>IF(COUNTA(A447:F447)=0,0,1)</x:f>
        <x:v>0</x:v>
      </x:c>
    </x:row>
    <x:row r="448" ht="36" customHeight="1">
      <x:c r="A448" s="34"/>
      <x:c r="B448" s="34"/>
      <x:c r="C448" s="35"/>
      <x:c r="D448" s="36"/>
      <x:c r="E448" s="36"/>
      <x:c r="F448" s="37"/>
      <x:c r="G448" s="38" t="n">
        <x:f>IF(K448=0,0,IF(H448="",1,-1))</x:f>
        <x:v>0</x:v>
      </x:c>
      <x:c r="H448" s="33" t="str">
        <x:f>IF(K448=0,"",IF(A448="","Podaj ID wyjścia",IF(IF(IFERROR(OR(CODE(UPPER(LEFT(A448,1)))&lt;65,CODE(UPPER(LEFT(A448,1)))&gt;90),TRUE),TRUE,OR(NOT(ISTEXT(A448)),LEN(A448)&gt;64,LEN(A448)&lt;&gt;LEN(SUBSTITUTE(A448,"*","")),LEN(A448)&lt;&gt;LEN(SUBSTITUTE(A448,"?","")),LEN(A448)&lt;&gt;LEN(SUBSTITUTE(A448,"~","")),LEN(A448)&lt;&gt;LEN(SUBSTITUTE(A448,"=","")),LEN(A448)&lt;&gt;LEN(SUBSTITUTE(A448,"&lt;","")),LEN(A448)&lt;&gt;LEN(SUBSTITUTE(A448,"&gt;","")))),"ID: tekst zaczynający się od A–Z, do 64 znaków; bez *, ?, ~, =, &lt; i &gt;. Przykład: T-001.",IF(COUNTIFS('Exits'!$A$9:$A$608,A448)&lt;&gt;1,"ID wyjścia się powtarza",IF(B448="","Podaj ID nadrzędnej transakcji",IF(IF(IFERROR(OR(CODE(UPPER(LEFT(B448,1)))&lt;65,CODE(UPPER(LEFT(B448,1)))&gt;90),TRUE),TRUE,OR(NOT(ISTEXT(B448)),LEN(B448)&gt;64,LEN(B448)&lt;&gt;LEN(SUBSTITUTE(B448,"*","")),LEN(B448)&lt;&gt;LEN(SUBSTITUTE(B448,"?","")),LEN(B448)&lt;&gt;LEN(SUBSTITUTE(B448,"~","")),LEN(B448)&lt;&gt;LEN(SUBSTITUTE(B448,"=","")),LEN(B448)&lt;&gt;LEN(SUBSTITUTE(B448,"&lt;","")),LEN(B448)&lt;&gt;LEN(SUBSTITUTE(B448,"&gt;","")))),"ID: tekst zaczynający się od A–Z, do 64 znaków; bez *, ?, ~, =, &lt; i &gt;. Przykład: T-001.",IF(COUNTIFS('Trades'!$A$9:$A$208,B448)&lt;&gt;1,"ID musi pasować do jednego wiersza Trades",IF(NOT(ISNUMBER(C448)),"Podaj prawidłowy czas zamknięcia",IF(OR(C448&lt;1,C448&gt;2958465),"Podaj prawidłowy czas zamknięcia",IF(NOT(ISNUMBER(D448)),"Podaj dodatnią zamkniętą ilość",IF(OR(D448&lt;=0,D448&gt;1000000,ROUND(D448,8)&lt;&gt;D448),"Podaj dodatnią zamkniętą ilość",IF(NOT(ISNUMBER(INDEX('Trades'!$D$9:$D$208,MATCH(B448,'Trades'!$A$9:$A$208,0)))),"Podaj prawidłowy czas otwarcia",IF(C448&lt;INDEX('Trades'!$D$9:$D$208,MATCH(B448,'Trades'!$A$9:$A$208,0)),"Wyjście poprzedza otwarcie",IF(AND(E448&lt;&gt;"",OR(NOT(ISNUMBER(E448)),E448&lt;=0)),"Podaj dodatnią cenę lub pozostaw puste",IF(AND(F448&lt;&gt;"",NOT(ISNUMBER(F448))),"P&amp;L brutto musi być liczbą lub pozostać pusty",IF(AND(ISNUMBER(F448),OR(ABS(F448)&gt;1000000000,ROUND(F448,2)&lt;&gt;F448)),"Kwoty: do 2 miejsc po przecinku; wartość bezwzględna wpisu ≤ 1 000 000 000.",""))))))))))))))))</x:f>
      </x:c>
      <x:c r="I448" s="29" t="str">
        <x:f>IF(ISNUMBER(D448),ROUND(D448,8),"")</x:f>
      </x:c>
      <x:c r="J448" s="29" t="n">
        <x:f>IF(ISNUMBER(F448),1,0)</x:f>
        <x:v>0</x:v>
      </x:c>
      <x:c r="K448" s="29" t="n">
        <x:f>IF(COUNTA(A448:F448)=0,0,1)</x:f>
        <x:v>0</x:v>
      </x:c>
    </x:row>
    <x:row r="449" ht="36" customHeight="1">
      <x:c r="A449" s="34"/>
      <x:c r="B449" s="34"/>
      <x:c r="C449" s="35"/>
      <x:c r="D449" s="36"/>
      <x:c r="E449" s="36"/>
      <x:c r="F449" s="37"/>
      <x:c r="G449" s="38" t="n">
        <x:f>IF(K449=0,0,IF(H449="",1,-1))</x:f>
        <x:v>0</x:v>
      </x:c>
      <x:c r="H449" s="33" t="str">
        <x:f>IF(K449=0,"",IF(A449="","Podaj ID wyjścia",IF(IF(IFERROR(OR(CODE(UPPER(LEFT(A449,1)))&lt;65,CODE(UPPER(LEFT(A449,1)))&gt;90),TRUE),TRUE,OR(NOT(ISTEXT(A449)),LEN(A449)&gt;64,LEN(A449)&lt;&gt;LEN(SUBSTITUTE(A449,"*","")),LEN(A449)&lt;&gt;LEN(SUBSTITUTE(A449,"?","")),LEN(A449)&lt;&gt;LEN(SUBSTITUTE(A449,"~","")),LEN(A449)&lt;&gt;LEN(SUBSTITUTE(A449,"=","")),LEN(A449)&lt;&gt;LEN(SUBSTITUTE(A449,"&lt;","")),LEN(A449)&lt;&gt;LEN(SUBSTITUTE(A449,"&gt;","")))),"ID: tekst zaczynający się od A–Z, do 64 znaków; bez *, ?, ~, =, &lt; i &gt;. Przykład: T-001.",IF(COUNTIFS('Exits'!$A$9:$A$608,A449)&lt;&gt;1,"ID wyjścia się powtarza",IF(B449="","Podaj ID nadrzędnej transakcji",IF(IF(IFERROR(OR(CODE(UPPER(LEFT(B449,1)))&lt;65,CODE(UPPER(LEFT(B449,1)))&gt;90),TRUE),TRUE,OR(NOT(ISTEXT(B449)),LEN(B449)&gt;64,LEN(B449)&lt;&gt;LEN(SUBSTITUTE(B449,"*","")),LEN(B449)&lt;&gt;LEN(SUBSTITUTE(B449,"?","")),LEN(B449)&lt;&gt;LEN(SUBSTITUTE(B449,"~","")),LEN(B449)&lt;&gt;LEN(SUBSTITUTE(B449,"=","")),LEN(B449)&lt;&gt;LEN(SUBSTITUTE(B449,"&lt;","")),LEN(B449)&lt;&gt;LEN(SUBSTITUTE(B449,"&gt;","")))),"ID: tekst zaczynający się od A–Z, do 64 znaków; bez *, ?, ~, =, &lt; i &gt;. Przykład: T-001.",IF(COUNTIFS('Trades'!$A$9:$A$208,B449)&lt;&gt;1,"ID musi pasować do jednego wiersza Trades",IF(NOT(ISNUMBER(C449)),"Podaj prawidłowy czas zamknięcia",IF(OR(C449&lt;1,C449&gt;2958465),"Podaj prawidłowy czas zamknięcia",IF(NOT(ISNUMBER(D449)),"Podaj dodatnią zamkniętą ilość",IF(OR(D449&lt;=0,D449&gt;1000000,ROUND(D449,8)&lt;&gt;D449),"Podaj dodatnią zamkniętą ilość",IF(NOT(ISNUMBER(INDEX('Trades'!$D$9:$D$208,MATCH(B449,'Trades'!$A$9:$A$208,0)))),"Podaj prawidłowy czas otwarcia",IF(C449&lt;INDEX('Trades'!$D$9:$D$208,MATCH(B449,'Trades'!$A$9:$A$208,0)),"Wyjście poprzedza otwarcie",IF(AND(E449&lt;&gt;"",OR(NOT(ISNUMBER(E449)),E449&lt;=0)),"Podaj dodatnią cenę lub pozostaw puste",IF(AND(F449&lt;&gt;"",NOT(ISNUMBER(F449))),"P&amp;L brutto musi być liczbą lub pozostać pusty",IF(AND(ISNUMBER(F449),OR(ABS(F449)&gt;1000000000,ROUND(F449,2)&lt;&gt;F449)),"Kwoty: do 2 miejsc po przecinku; wartość bezwzględna wpisu ≤ 1 000 000 000.",""))))))))))))))))</x:f>
      </x:c>
      <x:c r="I449" s="29" t="str">
        <x:f>IF(ISNUMBER(D449),ROUND(D449,8),"")</x:f>
      </x:c>
      <x:c r="J449" s="29" t="n">
        <x:f>IF(ISNUMBER(F449),1,0)</x:f>
        <x:v>0</x:v>
      </x:c>
      <x:c r="K449" s="29" t="n">
        <x:f>IF(COUNTA(A449:F449)=0,0,1)</x:f>
        <x:v>0</x:v>
      </x:c>
    </x:row>
    <x:row r="450" ht="36" customHeight="1">
      <x:c r="A450" s="34"/>
      <x:c r="B450" s="34"/>
      <x:c r="C450" s="35"/>
      <x:c r="D450" s="36"/>
      <x:c r="E450" s="36"/>
      <x:c r="F450" s="37"/>
      <x:c r="G450" s="38" t="n">
        <x:f>IF(K450=0,0,IF(H450="",1,-1))</x:f>
        <x:v>0</x:v>
      </x:c>
      <x:c r="H450" s="33" t="str">
        <x:f>IF(K450=0,"",IF(A450="","Podaj ID wyjścia",IF(IF(IFERROR(OR(CODE(UPPER(LEFT(A450,1)))&lt;65,CODE(UPPER(LEFT(A450,1)))&gt;90),TRUE),TRUE,OR(NOT(ISTEXT(A450)),LEN(A450)&gt;64,LEN(A450)&lt;&gt;LEN(SUBSTITUTE(A450,"*","")),LEN(A450)&lt;&gt;LEN(SUBSTITUTE(A450,"?","")),LEN(A450)&lt;&gt;LEN(SUBSTITUTE(A450,"~","")),LEN(A450)&lt;&gt;LEN(SUBSTITUTE(A450,"=","")),LEN(A450)&lt;&gt;LEN(SUBSTITUTE(A450,"&lt;","")),LEN(A450)&lt;&gt;LEN(SUBSTITUTE(A450,"&gt;","")))),"ID: tekst zaczynający się od A–Z, do 64 znaków; bez *, ?, ~, =, &lt; i &gt;. Przykład: T-001.",IF(COUNTIFS('Exits'!$A$9:$A$608,A450)&lt;&gt;1,"ID wyjścia się powtarza",IF(B450="","Podaj ID nadrzędnej transakcji",IF(IF(IFERROR(OR(CODE(UPPER(LEFT(B450,1)))&lt;65,CODE(UPPER(LEFT(B450,1)))&gt;90),TRUE),TRUE,OR(NOT(ISTEXT(B450)),LEN(B450)&gt;64,LEN(B450)&lt;&gt;LEN(SUBSTITUTE(B450,"*","")),LEN(B450)&lt;&gt;LEN(SUBSTITUTE(B450,"?","")),LEN(B450)&lt;&gt;LEN(SUBSTITUTE(B450,"~","")),LEN(B450)&lt;&gt;LEN(SUBSTITUTE(B450,"=","")),LEN(B450)&lt;&gt;LEN(SUBSTITUTE(B450,"&lt;","")),LEN(B450)&lt;&gt;LEN(SUBSTITUTE(B450,"&gt;","")))),"ID: tekst zaczynający się od A–Z, do 64 znaków; bez *, ?, ~, =, &lt; i &gt;. Przykład: T-001.",IF(COUNTIFS('Trades'!$A$9:$A$208,B450)&lt;&gt;1,"ID musi pasować do jednego wiersza Trades",IF(NOT(ISNUMBER(C450)),"Podaj prawidłowy czas zamknięcia",IF(OR(C450&lt;1,C450&gt;2958465),"Podaj prawidłowy czas zamknięcia",IF(NOT(ISNUMBER(D450)),"Podaj dodatnią zamkniętą ilość",IF(OR(D450&lt;=0,D450&gt;1000000,ROUND(D450,8)&lt;&gt;D450),"Podaj dodatnią zamkniętą ilość",IF(NOT(ISNUMBER(INDEX('Trades'!$D$9:$D$208,MATCH(B450,'Trades'!$A$9:$A$208,0)))),"Podaj prawidłowy czas otwarcia",IF(C450&lt;INDEX('Trades'!$D$9:$D$208,MATCH(B450,'Trades'!$A$9:$A$208,0)),"Wyjście poprzedza otwarcie",IF(AND(E450&lt;&gt;"",OR(NOT(ISNUMBER(E450)),E450&lt;=0)),"Podaj dodatnią cenę lub pozostaw puste",IF(AND(F450&lt;&gt;"",NOT(ISNUMBER(F450))),"P&amp;L brutto musi być liczbą lub pozostać pusty",IF(AND(ISNUMBER(F450),OR(ABS(F450)&gt;1000000000,ROUND(F450,2)&lt;&gt;F450)),"Kwoty: do 2 miejsc po przecinku; wartość bezwzględna wpisu ≤ 1 000 000 000.",""))))))))))))))))</x:f>
      </x:c>
      <x:c r="I450" s="29" t="str">
        <x:f>IF(ISNUMBER(D450),ROUND(D450,8),"")</x:f>
      </x:c>
      <x:c r="J450" s="29" t="n">
        <x:f>IF(ISNUMBER(F450),1,0)</x:f>
        <x:v>0</x:v>
      </x:c>
      <x:c r="K450" s="29" t="n">
        <x:f>IF(COUNTA(A450:F450)=0,0,1)</x:f>
        <x:v>0</x:v>
      </x:c>
    </x:row>
    <x:row r="451" ht="36" customHeight="1">
      <x:c r="A451" s="34"/>
      <x:c r="B451" s="34"/>
      <x:c r="C451" s="35"/>
      <x:c r="D451" s="36"/>
      <x:c r="E451" s="36"/>
      <x:c r="F451" s="37"/>
      <x:c r="G451" s="38" t="n">
        <x:f>IF(K451=0,0,IF(H451="",1,-1))</x:f>
        <x:v>0</x:v>
      </x:c>
      <x:c r="H451" s="33" t="str">
        <x:f>IF(K451=0,"",IF(A451="","Podaj ID wyjścia",IF(IF(IFERROR(OR(CODE(UPPER(LEFT(A451,1)))&lt;65,CODE(UPPER(LEFT(A451,1)))&gt;90),TRUE),TRUE,OR(NOT(ISTEXT(A451)),LEN(A451)&gt;64,LEN(A451)&lt;&gt;LEN(SUBSTITUTE(A451,"*","")),LEN(A451)&lt;&gt;LEN(SUBSTITUTE(A451,"?","")),LEN(A451)&lt;&gt;LEN(SUBSTITUTE(A451,"~","")),LEN(A451)&lt;&gt;LEN(SUBSTITUTE(A451,"=","")),LEN(A451)&lt;&gt;LEN(SUBSTITUTE(A451,"&lt;","")),LEN(A451)&lt;&gt;LEN(SUBSTITUTE(A451,"&gt;","")))),"ID: tekst zaczynający się od A–Z, do 64 znaków; bez *, ?, ~, =, &lt; i &gt;. Przykład: T-001.",IF(COUNTIFS('Exits'!$A$9:$A$608,A451)&lt;&gt;1,"ID wyjścia się powtarza",IF(B451="","Podaj ID nadrzędnej transakcji",IF(IF(IFERROR(OR(CODE(UPPER(LEFT(B451,1)))&lt;65,CODE(UPPER(LEFT(B451,1)))&gt;90),TRUE),TRUE,OR(NOT(ISTEXT(B451)),LEN(B451)&gt;64,LEN(B451)&lt;&gt;LEN(SUBSTITUTE(B451,"*","")),LEN(B451)&lt;&gt;LEN(SUBSTITUTE(B451,"?","")),LEN(B451)&lt;&gt;LEN(SUBSTITUTE(B451,"~","")),LEN(B451)&lt;&gt;LEN(SUBSTITUTE(B451,"=","")),LEN(B451)&lt;&gt;LEN(SUBSTITUTE(B451,"&lt;","")),LEN(B451)&lt;&gt;LEN(SUBSTITUTE(B451,"&gt;","")))),"ID: tekst zaczynający się od A–Z, do 64 znaków; bez *, ?, ~, =, &lt; i &gt;. Przykład: T-001.",IF(COUNTIFS('Trades'!$A$9:$A$208,B451)&lt;&gt;1,"ID musi pasować do jednego wiersza Trades",IF(NOT(ISNUMBER(C451)),"Podaj prawidłowy czas zamknięcia",IF(OR(C451&lt;1,C451&gt;2958465),"Podaj prawidłowy czas zamknięcia",IF(NOT(ISNUMBER(D451)),"Podaj dodatnią zamkniętą ilość",IF(OR(D451&lt;=0,D451&gt;1000000,ROUND(D451,8)&lt;&gt;D451),"Podaj dodatnią zamkniętą ilość",IF(NOT(ISNUMBER(INDEX('Trades'!$D$9:$D$208,MATCH(B451,'Trades'!$A$9:$A$208,0)))),"Podaj prawidłowy czas otwarcia",IF(C451&lt;INDEX('Trades'!$D$9:$D$208,MATCH(B451,'Trades'!$A$9:$A$208,0)),"Wyjście poprzedza otwarcie",IF(AND(E451&lt;&gt;"",OR(NOT(ISNUMBER(E451)),E451&lt;=0)),"Podaj dodatnią cenę lub pozostaw puste",IF(AND(F451&lt;&gt;"",NOT(ISNUMBER(F451))),"P&amp;L brutto musi być liczbą lub pozostać pusty",IF(AND(ISNUMBER(F451),OR(ABS(F451)&gt;1000000000,ROUND(F451,2)&lt;&gt;F451)),"Kwoty: do 2 miejsc po przecinku; wartość bezwzględna wpisu ≤ 1 000 000 000.",""))))))))))))))))</x:f>
      </x:c>
      <x:c r="I451" s="29" t="str">
        <x:f>IF(ISNUMBER(D451),ROUND(D451,8),"")</x:f>
      </x:c>
      <x:c r="J451" s="29" t="n">
        <x:f>IF(ISNUMBER(F451),1,0)</x:f>
        <x:v>0</x:v>
      </x:c>
      <x:c r="K451" s="29" t="n">
        <x:f>IF(COUNTA(A451:F451)=0,0,1)</x:f>
        <x:v>0</x:v>
      </x:c>
    </x:row>
    <x:row r="452" ht="36" customHeight="1">
      <x:c r="A452" s="34"/>
      <x:c r="B452" s="34"/>
      <x:c r="C452" s="35"/>
      <x:c r="D452" s="36"/>
      <x:c r="E452" s="36"/>
      <x:c r="F452" s="37"/>
      <x:c r="G452" s="38" t="n">
        <x:f>IF(K452=0,0,IF(H452="",1,-1))</x:f>
        <x:v>0</x:v>
      </x:c>
      <x:c r="H452" s="33" t="str">
        <x:f>IF(K452=0,"",IF(A452="","Podaj ID wyjścia",IF(IF(IFERROR(OR(CODE(UPPER(LEFT(A452,1)))&lt;65,CODE(UPPER(LEFT(A452,1)))&gt;90),TRUE),TRUE,OR(NOT(ISTEXT(A452)),LEN(A452)&gt;64,LEN(A452)&lt;&gt;LEN(SUBSTITUTE(A452,"*","")),LEN(A452)&lt;&gt;LEN(SUBSTITUTE(A452,"?","")),LEN(A452)&lt;&gt;LEN(SUBSTITUTE(A452,"~","")),LEN(A452)&lt;&gt;LEN(SUBSTITUTE(A452,"=","")),LEN(A452)&lt;&gt;LEN(SUBSTITUTE(A452,"&lt;","")),LEN(A452)&lt;&gt;LEN(SUBSTITUTE(A452,"&gt;","")))),"ID: tekst zaczynający się od A–Z, do 64 znaków; bez *, ?, ~, =, &lt; i &gt;. Przykład: T-001.",IF(COUNTIFS('Exits'!$A$9:$A$608,A452)&lt;&gt;1,"ID wyjścia się powtarza",IF(B452="","Podaj ID nadrzędnej transakcji",IF(IF(IFERROR(OR(CODE(UPPER(LEFT(B452,1)))&lt;65,CODE(UPPER(LEFT(B452,1)))&gt;90),TRUE),TRUE,OR(NOT(ISTEXT(B452)),LEN(B452)&gt;64,LEN(B452)&lt;&gt;LEN(SUBSTITUTE(B452,"*","")),LEN(B452)&lt;&gt;LEN(SUBSTITUTE(B452,"?","")),LEN(B452)&lt;&gt;LEN(SUBSTITUTE(B452,"~","")),LEN(B452)&lt;&gt;LEN(SUBSTITUTE(B452,"=","")),LEN(B452)&lt;&gt;LEN(SUBSTITUTE(B452,"&lt;","")),LEN(B452)&lt;&gt;LEN(SUBSTITUTE(B452,"&gt;","")))),"ID: tekst zaczynający się od A–Z, do 64 znaków; bez *, ?, ~, =, &lt; i &gt;. Przykład: T-001.",IF(COUNTIFS('Trades'!$A$9:$A$208,B452)&lt;&gt;1,"ID musi pasować do jednego wiersza Trades",IF(NOT(ISNUMBER(C452)),"Podaj prawidłowy czas zamknięcia",IF(OR(C452&lt;1,C452&gt;2958465),"Podaj prawidłowy czas zamknięcia",IF(NOT(ISNUMBER(D452)),"Podaj dodatnią zamkniętą ilość",IF(OR(D452&lt;=0,D452&gt;1000000,ROUND(D452,8)&lt;&gt;D452),"Podaj dodatnią zamkniętą ilość",IF(NOT(ISNUMBER(INDEX('Trades'!$D$9:$D$208,MATCH(B452,'Trades'!$A$9:$A$208,0)))),"Podaj prawidłowy czas otwarcia",IF(C452&lt;INDEX('Trades'!$D$9:$D$208,MATCH(B452,'Trades'!$A$9:$A$208,0)),"Wyjście poprzedza otwarcie",IF(AND(E452&lt;&gt;"",OR(NOT(ISNUMBER(E452)),E452&lt;=0)),"Podaj dodatnią cenę lub pozostaw puste",IF(AND(F452&lt;&gt;"",NOT(ISNUMBER(F452))),"P&amp;L brutto musi być liczbą lub pozostać pusty",IF(AND(ISNUMBER(F452),OR(ABS(F452)&gt;1000000000,ROUND(F452,2)&lt;&gt;F452)),"Kwoty: do 2 miejsc po przecinku; wartość bezwzględna wpisu ≤ 1 000 000 000.",""))))))))))))))))</x:f>
      </x:c>
      <x:c r="I452" s="29" t="str">
        <x:f>IF(ISNUMBER(D452),ROUND(D452,8),"")</x:f>
      </x:c>
      <x:c r="J452" s="29" t="n">
        <x:f>IF(ISNUMBER(F452),1,0)</x:f>
        <x:v>0</x:v>
      </x:c>
      <x:c r="K452" s="29" t="n">
        <x:f>IF(COUNTA(A452:F452)=0,0,1)</x:f>
        <x:v>0</x:v>
      </x:c>
    </x:row>
    <x:row r="453" ht="36" customHeight="1">
      <x:c r="A453" s="34"/>
      <x:c r="B453" s="34"/>
      <x:c r="C453" s="35"/>
      <x:c r="D453" s="36"/>
      <x:c r="E453" s="36"/>
      <x:c r="F453" s="37"/>
      <x:c r="G453" s="38" t="n">
        <x:f>IF(K453=0,0,IF(H453="",1,-1))</x:f>
        <x:v>0</x:v>
      </x:c>
      <x:c r="H453" s="33" t="str">
        <x:f>IF(K453=0,"",IF(A453="","Podaj ID wyjścia",IF(IF(IFERROR(OR(CODE(UPPER(LEFT(A453,1)))&lt;65,CODE(UPPER(LEFT(A453,1)))&gt;90),TRUE),TRUE,OR(NOT(ISTEXT(A453)),LEN(A453)&gt;64,LEN(A453)&lt;&gt;LEN(SUBSTITUTE(A453,"*","")),LEN(A453)&lt;&gt;LEN(SUBSTITUTE(A453,"?","")),LEN(A453)&lt;&gt;LEN(SUBSTITUTE(A453,"~","")),LEN(A453)&lt;&gt;LEN(SUBSTITUTE(A453,"=","")),LEN(A453)&lt;&gt;LEN(SUBSTITUTE(A453,"&lt;","")),LEN(A453)&lt;&gt;LEN(SUBSTITUTE(A453,"&gt;","")))),"ID: tekst zaczynający się od A–Z, do 64 znaków; bez *, ?, ~, =, &lt; i &gt;. Przykład: T-001.",IF(COUNTIFS('Exits'!$A$9:$A$608,A453)&lt;&gt;1,"ID wyjścia się powtarza",IF(B453="","Podaj ID nadrzędnej transakcji",IF(IF(IFERROR(OR(CODE(UPPER(LEFT(B453,1)))&lt;65,CODE(UPPER(LEFT(B453,1)))&gt;90),TRUE),TRUE,OR(NOT(ISTEXT(B453)),LEN(B453)&gt;64,LEN(B453)&lt;&gt;LEN(SUBSTITUTE(B453,"*","")),LEN(B453)&lt;&gt;LEN(SUBSTITUTE(B453,"?","")),LEN(B453)&lt;&gt;LEN(SUBSTITUTE(B453,"~","")),LEN(B453)&lt;&gt;LEN(SUBSTITUTE(B453,"=","")),LEN(B453)&lt;&gt;LEN(SUBSTITUTE(B453,"&lt;","")),LEN(B453)&lt;&gt;LEN(SUBSTITUTE(B453,"&gt;","")))),"ID: tekst zaczynający się od A–Z, do 64 znaków; bez *, ?, ~, =, &lt; i &gt;. Przykład: T-001.",IF(COUNTIFS('Trades'!$A$9:$A$208,B453)&lt;&gt;1,"ID musi pasować do jednego wiersza Trades",IF(NOT(ISNUMBER(C453)),"Podaj prawidłowy czas zamknięcia",IF(OR(C453&lt;1,C453&gt;2958465),"Podaj prawidłowy czas zamknięcia",IF(NOT(ISNUMBER(D453)),"Podaj dodatnią zamkniętą ilość",IF(OR(D453&lt;=0,D453&gt;1000000,ROUND(D453,8)&lt;&gt;D453),"Podaj dodatnią zamkniętą ilość",IF(NOT(ISNUMBER(INDEX('Trades'!$D$9:$D$208,MATCH(B453,'Trades'!$A$9:$A$208,0)))),"Podaj prawidłowy czas otwarcia",IF(C453&lt;INDEX('Trades'!$D$9:$D$208,MATCH(B453,'Trades'!$A$9:$A$208,0)),"Wyjście poprzedza otwarcie",IF(AND(E453&lt;&gt;"",OR(NOT(ISNUMBER(E453)),E453&lt;=0)),"Podaj dodatnią cenę lub pozostaw puste",IF(AND(F453&lt;&gt;"",NOT(ISNUMBER(F453))),"P&amp;L brutto musi być liczbą lub pozostać pusty",IF(AND(ISNUMBER(F453),OR(ABS(F453)&gt;1000000000,ROUND(F453,2)&lt;&gt;F453)),"Kwoty: do 2 miejsc po przecinku; wartość bezwzględna wpisu ≤ 1 000 000 000.",""))))))))))))))))</x:f>
      </x:c>
      <x:c r="I453" s="29" t="str">
        <x:f>IF(ISNUMBER(D453),ROUND(D453,8),"")</x:f>
      </x:c>
      <x:c r="J453" s="29" t="n">
        <x:f>IF(ISNUMBER(F453),1,0)</x:f>
        <x:v>0</x:v>
      </x:c>
      <x:c r="K453" s="29" t="n">
        <x:f>IF(COUNTA(A453:F453)=0,0,1)</x:f>
        <x:v>0</x:v>
      </x:c>
    </x:row>
    <x:row r="454" ht="36" customHeight="1">
      <x:c r="A454" s="34"/>
      <x:c r="B454" s="34"/>
      <x:c r="C454" s="35"/>
      <x:c r="D454" s="36"/>
      <x:c r="E454" s="36"/>
      <x:c r="F454" s="37"/>
      <x:c r="G454" s="38" t="n">
        <x:f>IF(K454=0,0,IF(H454="",1,-1))</x:f>
        <x:v>0</x:v>
      </x:c>
      <x:c r="H454" s="33" t="str">
        <x:f>IF(K454=0,"",IF(A454="","Podaj ID wyjścia",IF(IF(IFERROR(OR(CODE(UPPER(LEFT(A454,1)))&lt;65,CODE(UPPER(LEFT(A454,1)))&gt;90),TRUE),TRUE,OR(NOT(ISTEXT(A454)),LEN(A454)&gt;64,LEN(A454)&lt;&gt;LEN(SUBSTITUTE(A454,"*","")),LEN(A454)&lt;&gt;LEN(SUBSTITUTE(A454,"?","")),LEN(A454)&lt;&gt;LEN(SUBSTITUTE(A454,"~","")),LEN(A454)&lt;&gt;LEN(SUBSTITUTE(A454,"=","")),LEN(A454)&lt;&gt;LEN(SUBSTITUTE(A454,"&lt;","")),LEN(A454)&lt;&gt;LEN(SUBSTITUTE(A454,"&gt;","")))),"ID: tekst zaczynający się od A–Z, do 64 znaków; bez *, ?, ~, =, &lt; i &gt;. Przykład: T-001.",IF(COUNTIFS('Exits'!$A$9:$A$608,A454)&lt;&gt;1,"ID wyjścia się powtarza",IF(B454="","Podaj ID nadrzędnej transakcji",IF(IF(IFERROR(OR(CODE(UPPER(LEFT(B454,1)))&lt;65,CODE(UPPER(LEFT(B454,1)))&gt;90),TRUE),TRUE,OR(NOT(ISTEXT(B454)),LEN(B454)&gt;64,LEN(B454)&lt;&gt;LEN(SUBSTITUTE(B454,"*","")),LEN(B454)&lt;&gt;LEN(SUBSTITUTE(B454,"?","")),LEN(B454)&lt;&gt;LEN(SUBSTITUTE(B454,"~","")),LEN(B454)&lt;&gt;LEN(SUBSTITUTE(B454,"=","")),LEN(B454)&lt;&gt;LEN(SUBSTITUTE(B454,"&lt;","")),LEN(B454)&lt;&gt;LEN(SUBSTITUTE(B454,"&gt;","")))),"ID: tekst zaczynający się od A–Z, do 64 znaków; bez *, ?, ~, =, &lt; i &gt;. Przykład: T-001.",IF(COUNTIFS('Trades'!$A$9:$A$208,B454)&lt;&gt;1,"ID musi pasować do jednego wiersza Trades",IF(NOT(ISNUMBER(C454)),"Podaj prawidłowy czas zamknięcia",IF(OR(C454&lt;1,C454&gt;2958465),"Podaj prawidłowy czas zamknięcia",IF(NOT(ISNUMBER(D454)),"Podaj dodatnią zamkniętą ilość",IF(OR(D454&lt;=0,D454&gt;1000000,ROUND(D454,8)&lt;&gt;D454),"Podaj dodatnią zamkniętą ilość",IF(NOT(ISNUMBER(INDEX('Trades'!$D$9:$D$208,MATCH(B454,'Trades'!$A$9:$A$208,0)))),"Podaj prawidłowy czas otwarcia",IF(C454&lt;INDEX('Trades'!$D$9:$D$208,MATCH(B454,'Trades'!$A$9:$A$208,0)),"Wyjście poprzedza otwarcie",IF(AND(E454&lt;&gt;"",OR(NOT(ISNUMBER(E454)),E454&lt;=0)),"Podaj dodatnią cenę lub pozostaw puste",IF(AND(F454&lt;&gt;"",NOT(ISNUMBER(F454))),"P&amp;L brutto musi być liczbą lub pozostać pusty",IF(AND(ISNUMBER(F454),OR(ABS(F454)&gt;1000000000,ROUND(F454,2)&lt;&gt;F454)),"Kwoty: do 2 miejsc po przecinku; wartość bezwzględna wpisu ≤ 1 000 000 000.",""))))))))))))))))</x:f>
      </x:c>
      <x:c r="I454" s="29" t="str">
        <x:f>IF(ISNUMBER(D454),ROUND(D454,8),"")</x:f>
      </x:c>
      <x:c r="J454" s="29" t="n">
        <x:f>IF(ISNUMBER(F454),1,0)</x:f>
        <x:v>0</x:v>
      </x:c>
      <x:c r="K454" s="29" t="n">
        <x:f>IF(COUNTA(A454:F454)=0,0,1)</x:f>
        <x:v>0</x:v>
      </x:c>
    </x:row>
    <x:row r="455" ht="36" customHeight="1">
      <x:c r="A455" s="34"/>
      <x:c r="B455" s="34"/>
      <x:c r="C455" s="35"/>
      <x:c r="D455" s="36"/>
      <x:c r="E455" s="36"/>
      <x:c r="F455" s="37"/>
      <x:c r="G455" s="38" t="n">
        <x:f>IF(K455=0,0,IF(H455="",1,-1))</x:f>
        <x:v>0</x:v>
      </x:c>
      <x:c r="H455" s="33" t="str">
        <x:f>IF(K455=0,"",IF(A455="","Podaj ID wyjścia",IF(IF(IFERROR(OR(CODE(UPPER(LEFT(A455,1)))&lt;65,CODE(UPPER(LEFT(A455,1)))&gt;90),TRUE),TRUE,OR(NOT(ISTEXT(A455)),LEN(A455)&gt;64,LEN(A455)&lt;&gt;LEN(SUBSTITUTE(A455,"*","")),LEN(A455)&lt;&gt;LEN(SUBSTITUTE(A455,"?","")),LEN(A455)&lt;&gt;LEN(SUBSTITUTE(A455,"~","")),LEN(A455)&lt;&gt;LEN(SUBSTITUTE(A455,"=","")),LEN(A455)&lt;&gt;LEN(SUBSTITUTE(A455,"&lt;","")),LEN(A455)&lt;&gt;LEN(SUBSTITUTE(A455,"&gt;","")))),"ID: tekst zaczynający się od A–Z, do 64 znaków; bez *, ?, ~, =, &lt; i &gt;. Przykład: T-001.",IF(COUNTIFS('Exits'!$A$9:$A$608,A455)&lt;&gt;1,"ID wyjścia się powtarza",IF(B455="","Podaj ID nadrzędnej transakcji",IF(IF(IFERROR(OR(CODE(UPPER(LEFT(B455,1)))&lt;65,CODE(UPPER(LEFT(B455,1)))&gt;90),TRUE),TRUE,OR(NOT(ISTEXT(B455)),LEN(B455)&gt;64,LEN(B455)&lt;&gt;LEN(SUBSTITUTE(B455,"*","")),LEN(B455)&lt;&gt;LEN(SUBSTITUTE(B455,"?","")),LEN(B455)&lt;&gt;LEN(SUBSTITUTE(B455,"~","")),LEN(B455)&lt;&gt;LEN(SUBSTITUTE(B455,"=","")),LEN(B455)&lt;&gt;LEN(SUBSTITUTE(B455,"&lt;","")),LEN(B455)&lt;&gt;LEN(SUBSTITUTE(B455,"&gt;","")))),"ID: tekst zaczynający się od A–Z, do 64 znaków; bez *, ?, ~, =, &lt; i &gt;. Przykład: T-001.",IF(COUNTIFS('Trades'!$A$9:$A$208,B455)&lt;&gt;1,"ID musi pasować do jednego wiersza Trades",IF(NOT(ISNUMBER(C455)),"Podaj prawidłowy czas zamknięcia",IF(OR(C455&lt;1,C455&gt;2958465),"Podaj prawidłowy czas zamknięcia",IF(NOT(ISNUMBER(D455)),"Podaj dodatnią zamkniętą ilość",IF(OR(D455&lt;=0,D455&gt;1000000,ROUND(D455,8)&lt;&gt;D455),"Podaj dodatnią zamkniętą ilość",IF(NOT(ISNUMBER(INDEX('Trades'!$D$9:$D$208,MATCH(B455,'Trades'!$A$9:$A$208,0)))),"Podaj prawidłowy czas otwarcia",IF(C455&lt;INDEX('Trades'!$D$9:$D$208,MATCH(B455,'Trades'!$A$9:$A$208,0)),"Wyjście poprzedza otwarcie",IF(AND(E455&lt;&gt;"",OR(NOT(ISNUMBER(E455)),E455&lt;=0)),"Podaj dodatnią cenę lub pozostaw puste",IF(AND(F455&lt;&gt;"",NOT(ISNUMBER(F455))),"P&amp;L brutto musi być liczbą lub pozostać pusty",IF(AND(ISNUMBER(F455),OR(ABS(F455)&gt;1000000000,ROUND(F455,2)&lt;&gt;F455)),"Kwoty: do 2 miejsc po przecinku; wartość bezwzględna wpisu ≤ 1 000 000 000.",""))))))))))))))))</x:f>
      </x:c>
      <x:c r="I455" s="29" t="str">
        <x:f>IF(ISNUMBER(D455),ROUND(D455,8),"")</x:f>
      </x:c>
      <x:c r="J455" s="29" t="n">
        <x:f>IF(ISNUMBER(F455),1,0)</x:f>
        <x:v>0</x:v>
      </x:c>
      <x:c r="K455" s="29" t="n">
        <x:f>IF(COUNTA(A455:F455)=0,0,1)</x:f>
        <x:v>0</x:v>
      </x:c>
    </x:row>
    <x:row r="456" ht="36" customHeight="1">
      <x:c r="A456" s="34"/>
      <x:c r="B456" s="34"/>
      <x:c r="C456" s="35"/>
      <x:c r="D456" s="36"/>
      <x:c r="E456" s="36"/>
      <x:c r="F456" s="37"/>
      <x:c r="G456" s="38" t="n">
        <x:f>IF(K456=0,0,IF(H456="",1,-1))</x:f>
        <x:v>0</x:v>
      </x:c>
      <x:c r="H456" s="33" t="str">
        <x:f>IF(K456=0,"",IF(A456="","Podaj ID wyjścia",IF(IF(IFERROR(OR(CODE(UPPER(LEFT(A456,1)))&lt;65,CODE(UPPER(LEFT(A456,1)))&gt;90),TRUE),TRUE,OR(NOT(ISTEXT(A456)),LEN(A456)&gt;64,LEN(A456)&lt;&gt;LEN(SUBSTITUTE(A456,"*","")),LEN(A456)&lt;&gt;LEN(SUBSTITUTE(A456,"?","")),LEN(A456)&lt;&gt;LEN(SUBSTITUTE(A456,"~","")),LEN(A456)&lt;&gt;LEN(SUBSTITUTE(A456,"=","")),LEN(A456)&lt;&gt;LEN(SUBSTITUTE(A456,"&lt;","")),LEN(A456)&lt;&gt;LEN(SUBSTITUTE(A456,"&gt;","")))),"ID: tekst zaczynający się od A–Z, do 64 znaków; bez *, ?, ~, =, &lt; i &gt;. Przykład: T-001.",IF(COUNTIFS('Exits'!$A$9:$A$608,A456)&lt;&gt;1,"ID wyjścia się powtarza",IF(B456="","Podaj ID nadrzędnej transakcji",IF(IF(IFERROR(OR(CODE(UPPER(LEFT(B456,1)))&lt;65,CODE(UPPER(LEFT(B456,1)))&gt;90),TRUE),TRUE,OR(NOT(ISTEXT(B456)),LEN(B456)&gt;64,LEN(B456)&lt;&gt;LEN(SUBSTITUTE(B456,"*","")),LEN(B456)&lt;&gt;LEN(SUBSTITUTE(B456,"?","")),LEN(B456)&lt;&gt;LEN(SUBSTITUTE(B456,"~","")),LEN(B456)&lt;&gt;LEN(SUBSTITUTE(B456,"=","")),LEN(B456)&lt;&gt;LEN(SUBSTITUTE(B456,"&lt;","")),LEN(B456)&lt;&gt;LEN(SUBSTITUTE(B456,"&gt;","")))),"ID: tekst zaczynający się od A–Z, do 64 znaków; bez *, ?, ~, =, &lt; i &gt;. Przykład: T-001.",IF(COUNTIFS('Trades'!$A$9:$A$208,B456)&lt;&gt;1,"ID musi pasować do jednego wiersza Trades",IF(NOT(ISNUMBER(C456)),"Podaj prawidłowy czas zamknięcia",IF(OR(C456&lt;1,C456&gt;2958465),"Podaj prawidłowy czas zamknięcia",IF(NOT(ISNUMBER(D456)),"Podaj dodatnią zamkniętą ilość",IF(OR(D456&lt;=0,D456&gt;1000000,ROUND(D456,8)&lt;&gt;D456),"Podaj dodatnią zamkniętą ilość",IF(NOT(ISNUMBER(INDEX('Trades'!$D$9:$D$208,MATCH(B456,'Trades'!$A$9:$A$208,0)))),"Podaj prawidłowy czas otwarcia",IF(C456&lt;INDEX('Trades'!$D$9:$D$208,MATCH(B456,'Trades'!$A$9:$A$208,0)),"Wyjście poprzedza otwarcie",IF(AND(E456&lt;&gt;"",OR(NOT(ISNUMBER(E456)),E456&lt;=0)),"Podaj dodatnią cenę lub pozostaw puste",IF(AND(F456&lt;&gt;"",NOT(ISNUMBER(F456))),"P&amp;L brutto musi być liczbą lub pozostać pusty",IF(AND(ISNUMBER(F456),OR(ABS(F456)&gt;1000000000,ROUND(F456,2)&lt;&gt;F456)),"Kwoty: do 2 miejsc po przecinku; wartość bezwzględna wpisu ≤ 1 000 000 000.",""))))))))))))))))</x:f>
      </x:c>
      <x:c r="I456" s="29" t="str">
        <x:f>IF(ISNUMBER(D456),ROUND(D456,8),"")</x:f>
      </x:c>
      <x:c r="J456" s="29" t="n">
        <x:f>IF(ISNUMBER(F456),1,0)</x:f>
        <x:v>0</x:v>
      </x:c>
      <x:c r="K456" s="29" t="n">
        <x:f>IF(COUNTA(A456:F456)=0,0,1)</x:f>
        <x:v>0</x:v>
      </x:c>
    </x:row>
    <x:row r="457" ht="36" customHeight="1">
      <x:c r="A457" s="34"/>
      <x:c r="B457" s="34"/>
      <x:c r="C457" s="35"/>
      <x:c r="D457" s="36"/>
      <x:c r="E457" s="36"/>
      <x:c r="F457" s="37"/>
      <x:c r="G457" s="38" t="n">
        <x:f>IF(K457=0,0,IF(H457="",1,-1))</x:f>
        <x:v>0</x:v>
      </x:c>
      <x:c r="H457" s="33" t="str">
        <x:f>IF(K457=0,"",IF(A457="","Podaj ID wyjścia",IF(IF(IFERROR(OR(CODE(UPPER(LEFT(A457,1)))&lt;65,CODE(UPPER(LEFT(A457,1)))&gt;90),TRUE),TRUE,OR(NOT(ISTEXT(A457)),LEN(A457)&gt;64,LEN(A457)&lt;&gt;LEN(SUBSTITUTE(A457,"*","")),LEN(A457)&lt;&gt;LEN(SUBSTITUTE(A457,"?","")),LEN(A457)&lt;&gt;LEN(SUBSTITUTE(A457,"~","")),LEN(A457)&lt;&gt;LEN(SUBSTITUTE(A457,"=","")),LEN(A457)&lt;&gt;LEN(SUBSTITUTE(A457,"&lt;","")),LEN(A457)&lt;&gt;LEN(SUBSTITUTE(A457,"&gt;","")))),"ID: tekst zaczynający się od A–Z, do 64 znaków; bez *, ?, ~, =, &lt; i &gt;. Przykład: T-001.",IF(COUNTIFS('Exits'!$A$9:$A$608,A457)&lt;&gt;1,"ID wyjścia się powtarza",IF(B457="","Podaj ID nadrzędnej transakcji",IF(IF(IFERROR(OR(CODE(UPPER(LEFT(B457,1)))&lt;65,CODE(UPPER(LEFT(B457,1)))&gt;90),TRUE),TRUE,OR(NOT(ISTEXT(B457)),LEN(B457)&gt;64,LEN(B457)&lt;&gt;LEN(SUBSTITUTE(B457,"*","")),LEN(B457)&lt;&gt;LEN(SUBSTITUTE(B457,"?","")),LEN(B457)&lt;&gt;LEN(SUBSTITUTE(B457,"~","")),LEN(B457)&lt;&gt;LEN(SUBSTITUTE(B457,"=","")),LEN(B457)&lt;&gt;LEN(SUBSTITUTE(B457,"&lt;","")),LEN(B457)&lt;&gt;LEN(SUBSTITUTE(B457,"&gt;","")))),"ID: tekst zaczynający się od A–Z, do 64 znaków; bez *, ?, ~, =, &lt; i &gt;. Przykład: T-001.",IF(COUNTIFS('Trades'!$A$9:$A$208,B457)&lt;&gt;1,"ID musi pasować do jednego wiersza Trades",IF(NOT(ISNUMBER(C457)),"Podaj prawidłowy czas zamknięcia",IF(OR(C457&lt;1,C457&gt;2958465),"Podaj prawidłowy czas zamknięcia",IF(NOT(ISNUMBER(D457)),"Podaj dodatnią zamkniętą ilość",IF(OR(D457&lt;=0,D457&gt;1000000,ROUND(D457,8)&lt;&gt;D457),"Podaj dodatnią zamkniętą ilość",IF(NOT(ISNUMBER(INDEX('Trades'!$D$9:$D$208,MATCH(B457,'Trades'!$A$9:$A$208,0)))),"Podaj prawidłowy czas otwarcia",IF(C457&lt;INDEX('Trades'!$D$9:$D$208,MATCH(B457,'Trades'!$A$9:$A$208,0)),"Wyjście poprzedza otwarcie",IF(AND(E457&lt;&gt;"",OR(NOT(ISNUMBER(E457)),E457&lt;=0)),"Podaj dodatnią cenę lub pozostaw puste",IF(AND(F457&lt;&gt;"",NOT(ISNUMBER(F457))),"P&amp;L brutto musi być liczbą lub pozostać pusty",IF(AND(ISNUMBER(F457),OR(ABS(F457)&gt;1000000000,ROUND(F457,2)&lt;&gt;F457)),"Kwoty: do 2 miejsc po przecinku; wartość bezwzględna wpisu ≤ 1 000 000 000.",""))))))))))))))))</x:f>
      </x:c>
      <x:c r="I457" s="29" t="str">
        <x:f>IF(ISNUMBER(D457),ROUND(D457,8),"")</x:f>
      </x:c>
      <x:c r="J457" s="29" t="n">
        <x:f>IF(ISNUMBER(F457),1,0)</x:f>
        <x:v>0</x:v>
      </x:c>
      <x:c r="K457" s="29" t="n">
        <x:f>IF(COUNTA(A457:F457)=0,0,1)</x:f>
        <x:v>0</x:v>
      </x:c>
    </x:row>
    <x:row r="458" ht="36" customHeight="1">
      <x:c r="A458" s="34"/>
      <x:c r="B458" s="34"/>
      <x:c r="C458" s="35"/>
      <x:c r="D458" s="36"/>
      <x:c r="E458" s="36"/>
      <x:c r="F458" s="37"/>
      <x:c r="G458" s="38" t="n">
        <x:f>IF(K458=0,0,IF(H458="",1,-1))</x:f>
        <x:v>0</x:v>
      </x:c>
      <x:c r="H458" s="33" t="str">
        <x:f>IF(K458=0,"",IF(A458="","Podaj ID wyjścia",IF(IF(IFERROR(OR(CODE(UPPER(LEFT(A458,1)))&lt;65,CODE(UPPER(LEFT(A458,1)))&gt;90),TRUE),TRUE,OR(NOT(ISTEXT(A458)),LEN(A458)&gt;64,LEN(A458)&lt;&gt;LEN(SUBSTITUTE(A458,"*","")),LEN(A458)&lt;&gt;LEN(SUBSTITUTE(A458,"?","")),LEN(A458)&lt;&gt;LEN(SUBSTITUTE(A458,"~","")),LEN(A458)&lt;&gt;LEN(SUBSTITUTE(A458,"=","")),LEN(A458)&lt;&gt;LEN(SUBSTITUTE(A458,"&lt;","")),LEN(A458)&lt;&gt;LEN(SUBSTITUTE(A458,"&gt;","")))),"ID: tekst zaczynający się od A–Z, do 64 znaków; bez *, ?, ~, =, &lt; i &gt;. Przykład: T-001.",IF(COUNTIFS('Exits'!$A$9:$A$608,A458)&lt;&gt;1,"ID wyjścia się powtarza",IF(B458="","Podaj ID nadrzędnej transakcji",IF(IF(IFERROR(OR(CODE(UPPER(LEFT(B458,1)))&lt;65,CODE(UPPER(LEFT(B458,1)))&gt;90),TRUE),TRUE,OR(NOT(ISTEXT(B458)),LEN(B458)&gt;64,LEN(B458)&lt;&gt;LEN(SUBSTITUTE(B458,"*","")),LEN(B458)&lt;&gt;LEN(SUBSTITUTE(B458,"?","")),LEN(B458)&lt;&gt;LEN(SUBSTITUTE(B458,"~","")),LEN(B458)&lt;&gt;LEN(SUBSTITUTE(B458,"=","")),LEN(B458)&lt;&gt;LEN(SUBSTITUTE(B458,"&lt;","")),LEN(B458)&lt;&gt;LEN(SUBSTITUTE(B458,"&gt;","")))),"ID: tekst zaczynający się od A–Z, do 64 znaków; bez *, ?, ~, =, &lt; i &gt;. Przykład: T-001.",IF(COUNTIFS('Trades'!$A$9:$A$208,B458)&lt;&gt;1,"ID musi pasować do jednego wiersza Trades",IF(NOT(ISNUMBER(C458)),"Podaj prawidłowy czas zamknięcia",IF(OR(C458&lt;1,C458&gt;2958465),"Podaj prawidłowy czas zamknięcia",IF(NOT(ISNUMBER(D458)),"Podaj dodatnią zamkniętą ilość",IF(OR(D458&lt;=0,D458&gt;1000000,ROUND(D458,8)&lt;&gt;D458),"Podaj dodatnią zamkniętą ilość",IF(NOT(ISNUMBER(INDEX('Trades'!$D$9:$D$208,MATCH(B458,'Trades'!$A$9:$A$208,0)))),"Podaj prawidłowy czas otwarcia",IF(C458&lt;INDEX('Trades'!$D$9:$D$208,MATCH(B458,'Trades'!$A$9:$A$208,0)),"Wyjście poprzedza otwarcie",IF(AND(E458&lt;&gt;"",OR(NOT(ISNUMBER(E458)),E458&lt;=0)),"Podaj dodatnią cenę lub pozostaw puste",IF(AND(F458&lt;&gt;"",NOT(ISNUMBER(F458))),"P&amp;L brutto musi być liczbą lub pozostać pusty",IF(AND(ISNUMBER(F458),OR(ABS(F458)&gt;1000000000,ROUND(F458,2)&lt;&gt;F458)),"Kwoty: do 2 miejsc po przecinku; wartość bezwzględna wpisu ≤ 1 000 000 000.",""))))))))))))))))</x:f>
      </x:c>
      <x:c r="I458" s="29" t="str">
        <x:f>IF(ISNUMBER(D458),ROUND(D458,8),"")</x:f>
      </x:c>
      <x:c r="J458" s="29" t="n">
        <x:f>IF(ISNUMBER(F458),1,0)</x:f>
        <x:v>0</x:v>
      </x:c>
      <x:c r="K458" s="29" t="n">
        <x:f>IF(COUNTA(A458:F458)=0,0,1)</x:f>
        <x:v>0</x:v>
      </x:c>
    </x:row>
    <x:row r="459" ht="36" customHeight="1">
      <x:c r="A459" s="34"/>
      <x:c r="B459" s="34"/>
      <x:c r="C459" s="35"/>
      <x:c r="D459" s="36"/>
      <x:c r="E459" s="36"/>
      <x:c r="F459" s="37"/>
      <x:c r="G459" s="38" t="n">
        <x:f>IF(K459=0,0,IF(H459="",1,-1))</x:f>
        <x:v>0</x:v>
      </x:c>
      <x:c r="H459" s="33" t="str">
        <x:f>IF(K459=0,"",IF(A459="","Podaj ID wyjścia",IF(IF(IFERROR(OR(CODE(UPPER(LEFT(A459,1)))&lt;65,CODE(UPPER(LEFT(A459,1)))&gt;90),TRUE),TRUE,OR(NOT(ISTEXT(A459)),LEN(A459)&gt;64,LEN(A459)&lt;&gt;LEN(SUBSTITUTE(A459,"*","")),LEN(A459)&lt;&gt;LEN(SUBSTITUTE(A459,"?","")),LEN(A459)&lt;&gt;LEN(SUBSTITUTE(A459,"~","")),LEN(A459)&lt;&gt;LEN(SUBSTITUTE(A459,"=","")),LEN(A459)&lt;&gt;LEN(SUBSTITUTE(A459,"&lt;","")),LEN(A459)&lt;&gt;LEN(SUBSTITUTE(A459,"&gt;","")))),"ID: tekst zaczynający się od A–Z, do 64 znaków; bez *, ?, ~, =, &lt; i &gt;. Przykład: T-001.",IF(COUNTIFS('Exits'!$A$9:$A$608,A459)&lt;&gt;1,"ID wyjścia się powtarza",IF(B459="","Podaj ID nadrzędnej transakcji",IF(IF(IFERROR(OR(CODE(UPPER(LEFT(B459,1)))&lt;65,CODE(UPPER(LEFT(B459,1)))&gt;90),TRUE),TRUE,OR(NOT(ISTEXT(B459)),LEN(B459)&gt;64,LEN(B459)&lt;&gt;LEN(SUBSTITUTE(B459,"*","")),LEN(B459)&lt;&gt;LEN(SUBSTITUTE(B459,"?","")),LEN(B459)&lt;&gt;LEN(SUBSTITUTE(B459,"~","")),LEN(B459)&lt;&gt;LEN(SUBSTITUTE(B459,"=","")),LEN(B459)&lt;&gt;LEN(SUBSTITUTE(B459,"&lt;","")),LEN(B459)&lt;&gt;LEN(SUBSTITUTE(B459,"&gt;","")))),"ID: tekst zaczynający się od A–Z, do 64 znaków; bez *, ?, ~, =, &lt; i &gt;. Przykład: T-001.",IF(COUNTIFS('Trades'!$A$9:$A$208,B459)&lt;&gt;1,"ID musi pasować do jednego wiersza Trades",IF(NOT(ISNUMBER(C459)),"Podaj prawidłowy czas zamknięcia",IF(OR(C459&lt;1,C459&gt;2958465),"Podaj prawidłowy czas zamknięcia",IF(NOT(ISNUMBER(D459)),"Podaj dodatnią zamkniętą ilość",IF(OR(D459&lt;=0,D459&gt;1000000,ROUND(D459,8)&lt;&gt;D459),"Podaj dodatnią zamkniętą ilość",IF(NOT(ISNUMBER(INDEX('Trades'!$D$9:$D$208,MATCH(B459,'Trades'!$A$9:$A$208,0)))),"Podaj prawidłowy czas otwarcia",IF(C459&lt;INDEX('Trades'!$D$9:$D$208,MATCH(B459,'Trades'!$A$9:$A$208,0)),"Wyjście poprzedza otwarcie",IF(AND(E459&lt;&gt;"",OR(NOT(ISNUMBER(E459)),E459&lt;=0)),"Podaj dodatnią cenę lub pozostaw puste",IF(AND(F459&lt;&gt;"",NOT(ISNUMBER(F459))),"P&amp;L brutto musi być liczbą lub pozostać pusty",IF(AND(ISNUMBER(F459),OR(ABS(F459)&gt;1000000000,ROUND(F459,2)&lt;&gt;F459)),"Kwoty: do 2 miejsc po przecinku; wartość bezwzględna wpisu ≤ 1 000 000 000.",""))))))))))))))))</x:f>
      </x:c>
      <x:c r="I459" s="29" t="str">
        <x:f>IF(ISNUMBER(D459),ROUND(D459,8),"")</x:f>
      </x:c>
      <x:c r="J459" s="29" t="n">
        <x:f>IF(ISNUMBER(F459),1,0)</x:f>
        <x:v>0</x:v>
      </x:c>
      <x:c r="K459" s="29" t="n">
        <x:f>IF(COUNTA(A459:F459)=0,0,1)</x:f>
        <x:v>0</x:v>
      </x:c>
    </x:row>
    <x:row r="460" ht="36" customHeight="1">
      <x:c r="A460" s="34"/>
      <x:c r="B460" s="34"/>
      <x:c r="C460" s="35"/>
      <x:c r="D460" s="36"/>
      <x:c r="E460" s="36"/>
      <x:c r="F460" s="37"/>
      <x:c r="G460" s="38" t="n">
        <x:f>IF(K460=0,0,IF(H460="",1,-1))</x:f>
        <x:v>0</x:v>
      </x:c>
      <x:c r="H460" s="33" t="str">
        <x:f>IF(K460=0,"",IF(A460="","Podaj ID wyjścia",IF(IF(IFERROR(OR(CODE(UPPER(LEFT(A460,1)))&lt;65,CODE(UPPER(LEFT(A460,1)))&gt;90),TRUE),TRUE,OR(NOT(ISTEXT(A460)),LEN(A460)&gt;64,LEN(A460)&lt;&gt;LEN(SUBSTITUTE(A460,"*","")),LEN(A460)&lt;&gt;LEN(SUBSTITUTE(A460,"?","")),LEN(A460)&lt;&gt;LEN(SUBSTITUTE(A460,"~","")),LEN(A460)&lt;&gt;LEN(SUBSTITUTE(A460,"=","")),LEN(A460)&lt;&gt;LEN(SUBSTITUTE(A460,"&lt;","")),LEN(A460)&lt;&gt;LEN(SUBSTITUTE(A460,"&gt;","")))),"ID: tekst zaczynający się od A–Z, do 64 znaków; bez *, ?, ~, =, &lt; i &gt;. Przykład: T-001.",IF(COUNTIFS('Exits'!$A$9:$A$608,A460)&lt;&gt;1,"ID wyjścia się powtarza",IF(B460="","Podaj ID nadrzędnej transakcji",IF(IF(IFERROR(OR(CODE(UPPER(LEFT(B460,1)))&lt;65,CODE(UPPER(LEFT(B460,1)))&gt;90),TRUE),TRUE,OR(NOT(ISTEXT(B460)),LEN(B460)&gt;64,LEN(B460)&lt;&gt;LEN(SUBSTITUTE(B460,"*","")),LEN(B460)&lt;&gt;LEN(SUBSTITUTE(B460,"?","")),LEN(B460)&lt;&gt;LEN(SUBSTITUTE(B460,"~","")),LEN(B460)&lt;&gt;LEN(SUBSTITUTE(B460,"=","")),LEN(B460)&lt;&gt;LEN(SUBSTITUTE(B460,"&lt;","")),LEN(B460)&lt;&gt;LEN(SUBSTITUTE(B460,"&gt;","")))),"ID: tekst zaczynający się od A–Z, do 64 znaków; bez *, ?, ~, =, &lt; i &gt;. Przykład: T-001.",IF(COUNTIFS('Trades'!$A$9:$A$208,B460)&lt;&gt;1,"ID musi pasować do jednego wiersza Trades",IF(NOT(ISNUMBER(C460)),"Podaj prawidłowy czas zamknięcia",IF(OR(C460&lt;1,C460&gt;2958465),"Podaj prawidłowy czas zamknięcia",IF(NOT(ISNUMBER(D460)),"Podaj dodatnią zamkniętą ilość",IF(OR(D460&lt;=0,D460&gt;1000000,ROUND(D460,8)&lt;&gt;D460),"Podaj dodatnią zamkniętą ilość",IF(NOT(ISNUMBER(INDEX('Trades'!$D$9:$D$208,MATCH(B460,'Trades'!$A$9:$A$208,0)))),"Podaj prawidłowy czas otwarcia",IF(C460&lt;INDEX('Trades'!$D$9:$D$208,MATCH(B460,'Trades'!$A$9:$A$208,0)),"Wyjście poprzedza otwarcie",IF(AND(E460&lt;&gt;"",OR(NOT(ISNUMBER(E460)),E460&lt;=0)),"Podaj dodatnią cenę lub pozostaw puste",IF(AND(F460&lt;&gt;"",NOT(ISNUMBER(F460))),"P&amp;L brutto musi być liczbą lub pozostać pusty",IF(AND(ISNUMBER(F460),OR(ABS(F460)&gt;1000000000,ROUND(F460,2)&lt;&gt;F460)),"Kwoty: do 2 miejsc po przecinku; wartość bezwzględna wpisu ≤ 1 000 000 000.",""))))))))))))))))</x:f>
      </x:c>
      <x:c r="I460" s="29" t="str">
        <x:f>IF(ISNUMBER(D460),ROUND(D460,8),"")</x:f>
      </x:c>
      <x:c r="J460" s="29" t="n">
        <x:f>IF(ISNUMBER(F460),1,0)</x:f>
        <x:v>0</x:v>
      </x:c>
      <x:c r="K460" s="29" t="n">
        <x:f>IF(COUNTA(A460:F460)=0,0,1)</x:f>
        <x:v>0</x:v>
      </x:c>
    </x:row>
    <x:row r="461" ht="36" customHeight="1">
      <x:c r="A461" s="34"/>
      <x:c r="B461" s="34"/>
      <x:c r="C461" s="35"/>
      <x:c r="D461" s="36"/>
      <x:c r="E461" s="36"/>
      <x:c r="F461" s="37"/>
      <x:c r="G461" s="38" t="n">
        <x:f>IF(K461=0,0,IF(H461="",1,-1))</x:f>
        <x:v>0</x:v>
      </x:c>
      <x:c r="H461" s="33" t="str">
        <x:f>IF(K461=0,"",IF(A461="","Podaj ID wyjścia",IF(IF(IFERROR(OR(CODE(UPPER(LEFT(A461,1)))&lt;65,CODE(UPPER(LEFT(A461,1)))&gt;90),TRUE),TRUE,OR(NOT(ISTEXT(A461)),LEN(A461)&gt;64,LEN(A461)&lt;&gt;LEN(SUBSTITUTE(A461,"*","")),LEN(A461)&lt;&gt;LEN(SUBSTITUTE(A461,"?","")),LEN(A461)&lt;&gt;LEN(SUBSTITUTE(A461,"~","")),LEN(A461)&lt;&gt;LEN(SUBSTITUTE(A461,"=","")),LEN(A461)&lt;&gt;LEN(SUBSTITUTE(A461,"&lt;","")),LEN(A461)&lt;&gt;LEN(SUBSTITUTE(A461,"&gt;","")))),"ID: tekst zaczynający się od A–Z, do 64 znaków; bez *, ?, ~, =, &lt; i &gt;. Przykład: T-001.",IF(COUNTIFS('Exits'!$A$9:$A$608,A461)&lt;&gt;1,"ID wyjścia się powtarza",IF(B461="","Podaj ID nadrzędnej transakcji",IF(IF(IFERROR(OR(CODE(UPPER(LEFT(B461,1)))&lt;65,CODE(UPPER(LEFT(B461,1)))&gt;90),TRUE),TRUE,OR(NOT(ISTEXT(B461)),LEN(B461)&gt;64,LEN(B461)&lt;&gt;LEN(SUBSTITUTE(B461,"*","")),LEN(B461)&lt;&gt;LEN(SUBSTITUTE(B461,"?","")),LEN(B461)&lt;&gt;LEN(SUBSTITUTE(B461,"~","")),LEN(B461)&lt;&gt;LEN(SUBSTITUTE(B461,"=","")),LEN(B461)&lt;&gt;LEN(SUBSTITUTE(B461,"&lt;","")),LEN(B461)&lt;&gt;LEN(SUBSTITUTE(B461,"&gt;","")))),"ID: tekst zaczynający się od A–Z, do 64 znaków; bez *, ?, ~, =, &lt; i &gt;. Przykład: T-001.",IF(COUNTIFS('Trades'!$A$9:$A$208,B461)&lt;&gt;1,"ID musi pasować do jednego wiersza Trades",IF(NOT(ISNUMBER(C461)),"Podaj prawidłowy czas zamknięcia",IF(OR(C461&lt;1,C461&gt;2958465),"Podaj prawidłowy czas zamknięcia",IF(NOT(ISNUMBER(D461)),"Podaj dodatnią zamkniętą ilość",IF(OR(D461&lt;=0,D461&gt;1000000,ROUND(D461,8)&lt;&gt;D461),"Podaj dodatnią zamkniętą ilość",IF(NOT(ISNUMBER(INDEX('Trades'!$D$9:$D$208,MATCH(B461,'Trades'!$A$9:$A$208,0)))),"Podaj prawidłowy czas otwarcia",IF(C461&lt;INDEX('Trades'!$D$9:$D$208,MATCH(B461,'Trades'!$A$9:$A$208,0)),"Wyjście poprzedza otwarcie",IF(AND(E461&lt;&gt;"",OR(NOT(ISNUMBER(E461)),E461&lt;=0)),"Podaj dodatnią cenę lub pozostaw puste",IF(AND(F461&lt;&gt;"",NOT(ISNUMBER(F461))),"P&amp;L brutto musi być liczbą lub pozostać pusty",IF(AND(ISNUMBER(F461),OR(ABS(F461)&gt;1000000000,ROUND(F461,2)&lt;&gt;F461)),"Kwoty: do 2 miejsc po przecinku; wartość bezwzględna wpisu ≤ 1 000 000 000.",""))))))))))))))))</x:f>
      </x:c>
      <x:c r="I461" s="29" t="str">
        <x:f>IF(ISNUMBER(D461),ROUND(D461,8),"")</x:f>
      </x:c>
      <x:c r="J461" s="29" t="n">
        <x:f>IF(ISNUMBER(F461),1,0)</x:f>
        <x:v>0</x:v>
      </x:c>
      <x:c r="K461" s="29" t="n">
        <x:f>IF(COUNTA(A461:F461)=0,0,1)</x:f>
        <x:v>0</x:v>
      </x:c>
    </x:row>
    <x:row r="462" ht="36" customHeight="1">
      <x:c r="A462" s="34"/>
      <x:c r="B462" s="34"/>
      <x:c r="C462" s="35"/>
      <x:c r="D462" s="36"/>
      <x:c r="E462" s="36"/>
      <x:c r="F462" s="37"/>
      <x:c r="G462" s="38" t="n">
        <x:f>IF(K462=0,0,IF(H462="",1,-1))</x:f>
        <x:v>0</x:v>
      </x:c>
      <x:c r="H462" s="33" t="str">
        <x:f>IF(K462=0,"",IF(A462="","Podaj ID wyjścia",IF(IF(IFERROR(OR(CODE(UPPER(LEFT(A462,1)))&lt;65,CODE(UPPER(LEFT(A462,1)))&gt;90),TRUE),TRUE,OR(NOT(ISTEXT(A462)),LEN(A462)&gt;64,LEN(A462)&lt;&gt;LEN(SUBSTITUTE(A462,"*","")),LEN(A462)&lt;&gt;LEN(SUBSTITUTE(A462,"?","")),LEN(A462)&lt;&gt;LEN(SUBSTITUTE(A462,"~","")),LEN(A462)&lt;&gt;LEN(SUBSTITUTE(A462,"=","")),LEN(A462)&lt;&gt;LEN(SUBSTITUTE(A462,"&lt;","")),LEN(A462)&lt;&gt;LEN(SUBSTITUTE(A462,"&gt;","")))),"ID: tekst zaczynający się od A–Z, do 64 znaków; bez *, ?, ~, =, &lt; i &gt;. Przykład: T-001.",IF(COUNTIFS('Exits'!$A$9:$A$608,A462)&lt;&gt;1,"ID wyjścia się powtarza",IF(B462="","Podaj ID nadrzędnej transakcji",IF(IF(IFERROR(OR(CODE(UPPER(LEFT(B462,1)))&lt;65,CODE(UPPER(LEFT(B462,1)))&gt;90),TRUE),TRUE,OR(NOT(ISTEXT(B462)),LEN(B462)&gt;64,LEN(B462)&lt;&gt;LEN(SUBSTITUTE(B462,"*","")),LEN(B462)&lt;&gt;LEN(SUBSTITUTE(B462,"?","")),LEN(B462)&lt;&gt;LEN(SUBSTITUTE(B462,"~","")),LEN(B462)&lt;&gt;LEN(SUBSTITUTE(B462,"=","")),LEN(B462)&lt;&gt;LEN(SUBSTITUTE(B462,"&lt;","")),LEN(B462)&lt;&gt;LEN(SUBSTITUTE(B462,"&gt;","")))),"ID: tekst zaczynający się od A–Z, do 64 znaków; bez *, ?, ~, =, &lt; i &gt;. Przykład: T-001.",IF(COUNTIFS('Trades'!$A$9:$A$208,B462)&lt;&gt;1,"ID musi pasować do jednego wiersza Trades",IF(NOT(ISNUMBER(C462)),"Podaj prawidłowy czas zamknięcia",IF(OR(C462&lt;1,C462&gt;2958465),"Podaj prawidłowy czas zamknięcia",IF(NOT(ISNUMBER(D462)),"Podaj dodatnią zamkniętą ilość",IF(OR(D462&lt;=0,D462&gt;1000000,ROUND(D462,8)&lt;&gt;D462),"Podaj dodatnią zamkniętą ilość",IF(NOT(ISNUMBER(INDEX('Trades'!$D$9:$D$208,MATCH(B462,'Trades'!$A$9:$A$208,0)))),"Podaj prawidłowy czas otwarcia",IF(C462&lt;INDEX('Trades'!$D$9:$D$208,MATCH(B462,'Trades'!$A$9:$A$208,0)),"Wyjście poprzedza otwarcie",IF(AND(E462&lt;&gt;"",OR(NOT(ISNUMBER(E462)),E462&lt;=0)),"Podaj dodatnią cenę lub pozostaw puste",IF(AND(F462&lt;&gt;"",NOT(ISNUMBER(F462))),"P&amp;L brutto musi być liczbą lub pozostać pusty",IF(AND(ISNUMBER(F462),OR(ABS(F462)&gt;1000000000,ROUND(F462,2)&lt;&gt;F462)),"Kwoty: do 2 miejsc po przecinku; wartość bezwzględna wpisu ≤ 1 000 000 000.",""))))))))))))))))</x:f>
      </x:c>
      <x:c r="I462" s="29" t="str">
        <x:f>IF(ISNUMBER(D462),ROUND(D462,8),"")</x:f>
      </x:c>
      <x:c r="J462" s="29" t="n">
        <x:f>IF(ISNUMBER(F462),1,0)</x:f>
        <x:v>0</x:v>
      </x:c>
      <x:c r="K462" s="29" t="n">
        <x:f>IF(COUNTA(A462:F462)=0,0,1)</x:f>
        <x:v>0</x:v>
      </x:c>
    </x:row>
    <x:row r="463" ht="36" customHeight="1">
      <x:c r="A463" s="34"/>
      <x:c r="B463" s="34"/>
      <x:c r="C463" s="35"/>
      <x:c r="D463" s="36"/>
      <x:c r="E463" s="36"/>
      <x:c r="F463" s="37"/>
      <x:c r="G463" s="38" t="n">
        <x:f>IF(K463=0,0,IF(H463="",1,-1))</x:f>
        <x:v>0</x:v>
      </x:c>
      <x:c r="H463" s="33" t="str">
        <x:f>IF(K463=0,"",IF(A463="","Podaj ID wyjścia",IF(IF(IFERROR(OR(CODE(UPPER(LEFT(A463,1)))&lt;65,CODE(UPPER(LEFT(A463,1)))&gt;90),TRUE),TRUE,OR(NOT(ISTEXT(A463)),LEN(A463)&gt;64,LEN(A463)&lt;&gt;LEN(SUBSTITUTE(A463,"*","")),LEN(A463)&lt;&gt;LEN(SUBSTITUTE(A463,"?","")),LEN(A463)&lt;&gt;LEN(SUBSTITUTE(A463,"~","")),LEN(A463)&lt;&gt;LEN(SUBSTITUTE(A463,"=","")),LEN(A463)&lt;&gt;LEN(SUBSTITUTE(A463,"&lt;","")),LEN(A463)&lt;&gt;LEN(SUBSTITUTE(A463,"&gt;","")))),"ID: tekst zaczynający się od A–Z, do 64 znaków; bez *, ?, ~, =, &lt; i &gt;. Przykład: T-001.",IF(COUNTIFS('Exits'!$A$9:$A$608,A463)&lt;&gt;1,"ID wyjścia się powtarza",IF(B463="","Podaj ID nadrzędnej transakcji",IF(IF(IFERROR(OR(CODE(UPPER(LEFT(B463,1)))&lt;65,CODE(UPPER(LEFT(B463,1)))&gt;90),TRUE),TRUE,OR(NOT(ISTEXT(B463)),LEN(B463)&gt;64,LEN(B463)&lt;&gt;LEN(SUBSTITUTE(B463,"*","")),LEN(B463)&lt;&gt;LEN(SUBSTITUTE(B463,"?","")),LEN(B463)&lt;&gt;LEN(SUBSTITUTE(B463,"~","")),LEN(B463)&lt;&gt;LEN(SUBSTITUTE(B463,"=","")),LEN(B463)&lt;&gt;LEN(SUBSTITUTE(B463,"&lt;","")),LEN(B463)&lt;&gt;LEN(SUBSTITUTE(B463,"&gt;","")))),"ID: tekst zaczynający się od A–Z, do 64 znaków; bez *, ?, ~, =, &lt; i &gt;. Przykład: T-001.",IF(COUNTIFS('Trades'!$A$9:$A$208,B463)&lt;&gt;1,"ID musi pasować do jednego wiersza Trades",IF(NOT(ISNUMBER(C463)),"Podaj prawidłowy czas zamknięcia",IF(OR(C463&lt;1,C463&gt;2958465),"Podaj prawidłowy czas zamknięcia",IF(NOT(ISNUMBER(D463)),"Podaj dodatnią zamkniętą ilość",IF(OR(D463&lt;=0,D463&gt;1000000,ROUND(D463,8)&lt;&gt;D463),"Podaj dodatnią zamkniętą ilość",IF(NOT(ISNUMBER(INDEX('Trades'!$D$9:$D$208,MATCH(B463,'Trades'!$A$9:$A$208,0)))),"Podaj prawidłowy czas otwarcia",IF(C463&lt;INDEX('Trades'!$D$9:$D$208,MATCH(B463,'Trades'!$A$9:$A$208,0)),"Wyjście poprzedza otwarcie",IF(AND(E463&lt;&gt;"",OR(NOT(ISNUMBER(E463)),E463&lt;=0)),"Podaj dodatnią cenę lub pozostaw puste",IF(AND(F463&lt;&gt;"",NOT(ISNUMBER(F463))),"P&amp;L brutto musi być liczbą lub pozostać pusty",IF(AND(ISNUMBER(F463),OR(ABS(F463)&gt;1000000000,ROUND(F463,2)&lt;&gt;F463)),"Kwoty: do 2 miejsc po przecinku; wartość bezwzględna wpisu ≤ 1 000 000 000.",""))))))))))))))))</x:f>
      </x:c>
      <x:c r="I463" s="29" t="str">
        <x:f>IF(ISNUMBER(D463),ROUND(D463,8),"")</x:f>
      </x:c>
      <x:c r="J463" s="29" t="n">
        <x:f>IF(ISNUMBER(F463),1,0)</x:f>
        <x:v>0</x:v>
      </x:c>
      <x:c r="K463" s="29" t="n">
        <x:f>IF(COUNTA(A463:F463)=0,0,1)</x:f>
        <x:v>0</x:v>
      </x:c>
    </x:row>
    <x:row r="464" ht="36" customHeight="1">
      <x:c r="A464" s="34"/>
      <x:c r="B464" s="34"/>
      <x:c r="C464" s="35"/>
      <x:c r="D464" s="36"/>
      <x:c r="E464" s="36"/>
      <x:c r="F464" s="37"/>
      <x:c r="G464" s="38" t="n">
        <x:f>IF(K464=0,0,IF(H464="",1,-1))</x:f>
        <x:v>0</x:v>
      </x:c>
      <x:c r="H464" s="33" t="str">
        <x:f>IF(K464=0,"",IF(A464="","Podaj ID wyjścia",IF(IF(IFERROR(OR(CODE(UPPER(LEFT(A464,1)))&lt;65,CODE(UPPER(LEFT(A464,1)))&gt;90),TRUE),TRUE,OR(NOT(ISTEXT(A464)),LEN(A464)&gt;64,LEN(A464)&lt;&gt;LEN(SUBSTITUTE(A464,"*","")),LEN(A464)&lt;&gt;LEN(SUBSTITUTE(A464,"?","")),LEN(A464)&lt;&gt;LEN(SUBSTITUTE(A464,"~","")),LEN(A464)&lt;&gt;LEN(SUBSTITUTE(A464,"=","")),LEN(A464)&lt;&gt;LEN(SUBSTITUTE(A464,"&lt;","")),LEN(A464)&lt;&gt;LEN(SUBSTITUTE(A464,"&gt;","")))),"ID: tekst zaczynający się od A–Z, do 64 znaków; bez *, ?, ~, =, &lt; i &gt;. Przykład: T-001.",IF(COUNTIFS('Exits'!$A$9:$A$608,A464)&lt;&gt;1,"ID wyjścia się powtarza",IF(B464="","Podaj ID nadrzędnej transakcji",IF(IF(IFERROR(OR(CODE(UPPER(LEFT(B464,1)))&lt;65,CODE(UPPER(LEFT(B464,1)))&gt;90),TRUE),TRUE,OR(NOT(ISTEXT(B464)),LEN(B464)&gt;64,LEN(B464)&lt;&gt;LEN(SUBSTITUTE(B464,"*","")),LEN(B464)&lt;&gt;LEN(SUBSTITUTE(B464,"?","")),LEN(B464)&lt;&gt;LEN(SUBSTITUTE(B464,"~","")),LEN(B464)&lt;&gt;LEN(SUBSTITUTE(B464,"=","")),LEN(B464)&lt;&gt;LEN(SUBSTITUTE(B464,"&lt;","")),LEN(B464)&lt;&gt;LEN(SUBSTITUTE(B464,"&gt;","")))),"ID: tekst zaczynający się od A–Z, do 64 znaków; bez *, ?, ~, =, &lt; i &gt;. Przykład: T-001.",IF(COUNTIFS('Trades'!$A$9:$A$208,B464)&lt;&gt;1,"ID musi pasować do jednego wiersza Trades",IF(NOT(ISNUMBER(C464)),"Podaj prawidłowy czas zamknięcia",IF(OR(C464&lt;1,C464&gt;2958465),"Podaj prawidłowy czas zamknięcia",IF(NOT(ISNUMBER(D464)),"Podaj dodatnią zamkniętą ilość",IF(OR(D464&lt;=0,D464&gt;1000000,ROUND(D464,8)&lt;&gt;D464),"Podaj dodatnią zamkniętą ilość",IF(NOT(ISNUMBER(INDEX('Trades'!$D$9:$D$208,MATCH(B464,'Trades'!$A$9:$A$208,0)))),"Podaj prawidłowy czas otwarcia",IF(C464&lt;INDEX('Trades'!$D$9:$D$208,MATCH(B464,'Trades'!$A$9:$A$208,0)),"Wyjście poprzedza otwarcie",IF(AND(E464&lt;&gt;"",OR(NOT(ISNUMBER(E464)),E464&lt;=0)),"Podaj dodatnią cenę lub pozostaw puste",IF(AND(F464&lt;&gt;"",NOT(ISNUMBER(F464))),"P&amp;L brutto musi być liczbą lub pozostać pusty",IF(AND(ISNUMBER(F464),OR(ABS(F464)&gt;1000000000,ROUND(F464,2)&lt;&gt;F464)),"Kwoty: do 2 miejsc po przecinku; wartość bezwzględna wpisu ≤ 1 000 000 000.",""))))))))))))))))</x:f>
      </x:c>
      <x:c r="I464" s="29" t="str">
        <x:f>IF(ISNUMBER(D464),ROUND(D464,8),"")</x:f>
      </x:c>
      <x:c r="J464" s="29" t="n">
        <x:f>IF(ISNUMBER(F464),1,0)</x:f>
        <x:v>0</x:v>
      </x:c>
      <x:c r="K464" s="29" t="n">
        <x:f>IF(COUNTA(A464:F464)=0,0,1)</x:f>
        <x:v>0</x:v>
      </x:c>
    </x:row>
    <x:row r="465" ht="36" customHeight="1">
      <x:c r="A465" s="34"/>
      <x:c r="B465" s="34"/>
      <x:c r="C465" s="35"/>
      <x:c r="D465" s="36"/>
      <x:c r="E465" s="36"/>
      <x:c r="F465" s="37"/>
      <x:c r="G465" s="38" t="n">
        <x:f>IF(K465=0,0,IF(H465="",1,-1))</x:f>
        <x:v>0</x:v>
      </x:c>
      <x:c r="H465" s="33" t="str">
        <x:f>IF(K465=0,"",IF(A465="","Podaj ID wyjścia",IF(IF(IFERROR(OR(CODE(UPPER(LEFT(A465,1)))&lt;65,CODE(UPPER(LEFT(A465,1)))&gt;90),TRUE),TRUE,OR(NOT(ISTEXT(A465)),LEN(A465)&gt;64,LEN(A465)&lt;&gt;LEN(SUBSTITUTE(A465,"*","")),LEN(A465)&lt;&gt;LEN(SUBSTITUTE(A465,"?","")),LEN(A465)&lt;&gt;LEN(SUBSTITUTE(A465,"~","")),LEN(A465)&lt;&gt;LEN(SUBSTITUTE(A465,"=","")),LEN(A465)&lt;&gt;LEN(SUBSTITUTE(A465,"&lt;","")),LEN(A465)&lt;&gt;LEN(SUBSTITUTE(A465,"&gt;","")))),"ID: tekst zaczynający się od A–Z, do 64 znaków; bez *, ?, ~, =, &lt; i &gt;. Przykład: T-001.",IF(COUNTIFS('Exits'!$A$9:$A$608,A465)&lt;&gt;1,"ID wyjścia się powtarza",IF(B465="","Podaj ID nadrzędnej transakcji",IF(IF(IFERROR(OR(CODE(UPPER(LEFT(B465,1)))&lt;65,CODE(UPPER(LEFT(B465,1)))&gt;90),TRUE),TRUE,OR(NOT(ISTEXT(B465)),LEN(B465)&gt;64,LEN(B465)&lt;&gt;LEN(SUBSTITUTE(B465,"*","")),LEN(B465)&lt;&gt;LEN(SUBSTITUTE(B465,"?","")),LEN(B465)&lt;&gt;LEN(SUBSTITUTE(B465,"~","")),LEN(B465)&lt;&gt;LEN(SUBSTITUTE(B465,"=","")),LEN(B465)&lt;&gt;LEN(SUBSTITUTE(B465,"&lt;","")),LEN(B465)&lt;&gt;LEN(SUBSTITUTE(B465,"&gt;","")))),"ID: tekst zaczynający się od A–Z, do 64 znaków; bez *, ?, ~, =, &lt; i &gt;. Przykład: T-001.",IF(COUNTIFS('Trades'!$A$9:$A$208,B465)&lt;&gt;1,"ID musi pasować do jednego wiersza Trades",IF(NOT(ISNUMBER(C465)),"Podaj prawidłowy czas zamknięcia",IF(OR(C465&lt;1,C465&gt;2958465),"Podaj prawidłowy czas zamknięcia",IF(NOT(ISNUMBER(D465)),"Podaj dodatnią zamkniętą ilość",IF(OR(D465&lt;=0,D465&gt;1000000,ROUND(D465,8)&lt;&gt;D465),"Podaj dodatnią zamkniętą ilość",IF(NOT(ISNUMBER(INDEX('Trades'!$D$9:$D$208,MATCH(B465,'Trades'!$A$9:$A$208,0)))),"Podaj prawidłowy czas otwarcia",IF(C465&lt;INDEX('Trades'!$D$9:$D$208,MATCH(B465,'Trades'!$A$9:$A$208,0)),"Wyjście poprzedza otwarcie",IF(AND(E465&lt;&gt;"",OR(NOT(ISNUMBER(E465)),E465&lt;=0)),"Podaj dodatnią cenę lub pozostaw puste",IF(AND(F465&lt;&gt;"",NOT(ISNUMBER(F465))),"P&amp;L brutto musi być liczbą lub pozostać pusty",IF(AND(ISNUMBER(F465),OR(ABS(F465)&gt;1000000000,ROUND(F465,2)&lt;&gt;F465)),"Kwoty: do 2 miejsc po przecinku; wartość bezwzględna wpisu ≤ 1 000 000 000.",""))))))))))))))))</x:f>
      </x:c>
      <x:c r="I465" s="29" t="str">
        <x:f>IF(ISNUMBER(D465),ROUND(D465,8),"")</x:f>
      </x:c>
      <x:c r="J465" s="29" t="n">
        <x:f>IF(ISNUMBER(F465),1,0)</x:f>
        <x:v>0</x:v>
      </x:c>
      <x:c r="K465" s="29" t="n">
        <x:f>IF(COUNTA(A465:F465)=0,0,1)</x:f>
        <x:v>0</x:v>
      </x:c>
    </x:row>
    <x:row r="466" ht="36" customHeight="1">
      <x:c r="A466" s="34"/>
      <x:c r="B466" s="34"/>
      <x:c r="C466" s="35"/>
      <x:c r="D466" s="36"/>
      <x:c r="E466" s="36"/>
      <x:c r="F466" s="37"/>
      <x:c r="G466" s="38" t="n">
        <x:f>IF(K466=0,0,IF(H466="",1,-1))</x:f>
        <x:v>0</x:v>
      </x:c>
      <x:c r="H466" s="33" t="str">
        <x:f>IF(K466=0,"",IF(A466="","Podaj ID wyjścia",IF(IF(IFERROR(OR(CODE(UPPER(LEFT(A466,1)))&lt;65,CODE(UPPER(LEFT(A466,1)))&gt;90),TRUE),TRUE,OR(NOT(ISTEXT(A466)),LEN(A466)&gt;64,LEN(A466)&lt;&gt;LEN(SUBSTITUTE(A466,"*","")),LEN(A466)&lt;&gt;LEN(SUBSTITUTE(A466,"?","")),LEN(A466)&lt;&gt;LEN(SUBSTITUTE(A466,"~","")),LEN(A466)&lt;&gt;LEN(SUBSTITUTE(A466,"=","")),LEN(A466)&lt;&gt;LEN(SUBSTITUTE(A466,"&lt;","")),LEN(A466)&lt;&gt;LEN(SUBSTITUTE(A466,"&gt;","")))),"ID: tekst zaczynający się od A–Z, do 64 znaków; bez *, ?, ~, =, &lt; i &gt;. Przykład: T-001.",IF(COUNTIFS('Exits'!$A$9:$A$608,A466)&lt;&gt;1,"ID wyjścia się powtarza",IF(B466="","Podaj ID nadrzędnej transakcji",IF(IF(IFERROR(OR(CODE(UPPER(LEFT(B466,1)))&lt;65,CODE(UPPER(LEFT(B466,1)))&gt;90),TRUE),TRUE,OR(NOT(ISTEXT(B466)),LEN(B466)&gt;64,LEN(B466)&lt;&gt;LEN(SUBSTITUTE(B466,"*","")),LEN(B466)&lt;&gt;LEN(SUBSTITUTE(B466,"?","")),LEN(B466)&lt;&gt;LEN(SUBSTITUTE(B466,"~","")),LEN(B466)&lt;&gt;LEN(SUBSTITUTE(B466,"=","")),LEN(B466)&lt;&gt;LEN(SUBSTITUTE(B466,"&lt;","")),LEN(B466)&lt;&gt;LEN(SUBSTITUTE(B466,"&gt;","")))),"ID: tekst zaczynający się od A–Z, do 64 znaków; bez *, ?, ~, =, &lt; i &gt;. Przykład: T-001.",IF(COUNTIFS('Trades'!$A$9:$A$208,B466)&lt;&gt;1,"ID musi pasować do jednego wiersza Trades",IF(NOT(ISNUMBER(C466)),"Podaj prawidłowy czas zamknięcia",IF(OR(C466&lt;1,C466&gt;2958465),"Podaj prawidłowy czas zamknięcia",IF(NOT(ISNUMBER(D466)),"Podaj dodatnią zamkniętą ilość",IF(OR(D466&lt;=0,D466&gt;1000000,ROUND(D466,8)&lt;&gt;D466),"Podaj dodatnią zamkniętą ilość",IF(NOT(ISNUMBER(INDEX('Trades'!$D$9:$D$208,MATCH(B466,'Trades'!$A$9:$A$208,0)))),"Podaj prawidłowy czas otwarcia",IF(C466&lt;INDEX('Trades'!$D$9:$D$208,MATCH(B466,'Trades'!$A$9:$A$208,0)),"Wyjście poprzedza otwarcie",IF(AND(E466&lt;&gt;"",OR(NOT(ISNUMBER(E466)),E466&lt;=0)),"Podaj dodatnią cenę lub pozostaw puste",IF(AND(F466&lt;&gt;"",NOT(ISNUMBER(F466))),"P&amp;L brutto musi być liczbą lub pozostać pusty",IF(AND(ISNUMBER(F466),OR(ABS(F466)&gt;1000000000,ROUND(F466,2)&lt;&gt;F466)),"Kwoty: do 2 miejsc po przecinku; wartość bezwzględna wpisu ≤ 1 000 000 000.",""))))))))))))))))</x:f>
      </x:c>
      <x:c r="I466" s="29" t="str">
        <x:f>IF(ISNUMBER(D466),ROUND(D466,8),"")</x:f>
      </x:c>
      <x:c r="J466" s="29" t="n">
        <x:f>IF(ISNUMBER(F466),1,0)</x:f>
        <x:v>0</x:v>
      </x:c>
      <x:c r="K466" s="29" t="n">
        <x:f>IF(COUNTA(A466:F466)=0,0,1)</x:f>
        <x:v>0</x:v>
      </x:c>
    </x:row>
    <x:row r="467" ht="36" customHeight="1">
      <x:c r="A467" s="34"/>
      <x:c r="B467" s="34"/>
      <x:c r="C467" s="35"/>
      <x:c r="D467" s="36"/>
      <x:c r="E467" s="36"/>
      <x:c r="F467" s="37"/>
      <x:c r="G467" s="38" t="n">
        <x:f>IF(K467=0,0,IF(H467="",1,-1))</x:f>
        <x:v>0</x:v>
      </x:c>
      <x:c r="H467" s="33" t="str">
        <x:f>IF(K467=0,"",IF(A467="","Podaj ID wyjścia",IF(IF(IFERROR(OR(CODE(UPPER(LEFT(A467,1)))&lt;65,CODE(UPPER(LEFT(A467,1)))&gt;90),TRUE),TRUE,OR(NOT(ISTEXT(A467)),LEN(A467)&gt;64,LEN(A467)&lt;&gt;LEN(SUBSTITUTE(A467,"*","")),LEN(A467)&lt;&gt;LEN(SUBSTITUTE(A467,"?","")),LEN(A467)&lt;&gt;LEN(SUBSTITUTE(A467,"~","")),LEN(A467)&lt;&gt;LEN(SUBSTITUTE(A467,"=","")),LEN(A467)&lt;&gt;LEN(SUBSTITUTE(A467,"&lt;","")),LEN(A467)&lt;&gt;LEN(SUBSTITUTE(A467,"&gt;","")))),"ID: tekst zaczynający się od A–Z, do 64 znaków; bez *, ?, ~, =, &lt; i &gt;. Przykład: T-001.",IF(COUNTIFS('Exits'!$A$9:$A$608,A467)&lt;&gt;1,"ID wyjścia się powtarza",IF(B467="","Podaj ID nadrzędnej transakcji",IF(IF(IFERROR(OR(CODE(UPPER(LEFT(B467,1)))&lt;65,CODE(UPPER(LEFT(B467,1)))&gt;90),TRUE),TRUE,OR(NOT(ISTEXT(B467)),LEN(B467)&gt;64,LEN(B467)&lt;&gt;LEN(SUBSTITUTE(B467,"*","")),LEN(B467)&lt;&gt;LEN(SUBSTITUTE(B467,"?","")),LEN(B467)&lt;&gt;LEN(SUBSTITUTE(B467,"~","")),LEN(B467)&lt;&gt;LEN(SUBSTITUTE(B467,"=","")),LEN(B467)&lt;&gt;LEN(SUBSTITUTE(B467,"&lt;","")),LEN(B467)&lt;&gt;LEN(SUBSTITUTE(B467,"&gt;","")))),"ID: tekst zaczynający się od A–Z, do 64 znaków; bez *, ?, ~, =, &lt; i &gt;. Przykład: T-001.",IF(COUNTIFS('Trades'!$A$9:$A$208,B467)&lt;&gt;1,"ID musi pasować do jednego wiersza Trades",IF(NOT(ISNUMBER(C467)),"Podaj prawidłowy czas zamknięcia",IF(OR(C467&lt;1,C467&gt;2958465),"Podaj prawidłowy czas zamknięcia",IF(NOT(ISNUMBER(D467)),"Podaj dodatnią zamkniętą ilość",IF(OR(D467&lt;=0,D467&gt;1000000,ROUND(D467,8)&lt;&gt;D467),"Podaj dodatnią zamkniętą ilość",IF(NOT(ISNUMBER(INDEX('Trades'!$D$9:$D$208,MATCH(B467,'Trades'!$A$9:$A$208,0)))),"Podaj prawidłowy czas otwarcia",IF(C467&lt;INDEX('Trades'!$D$9:$D$208,MATCH(B467,'Trades'!$A$9:$A$208,0)),"Wyjście poprzedza otwarcie",IF(AND(E467&lt;&gt;"",OR(NOT(ISNUMBER(E467)),E467&lt;=0)),"Podaj dodatnią cenę lub pozostaw puste",IF(AND(F467&lt;&gt;"",NOT(ISNUMBER(F467))),"P&amp;L brutto musi być liczbą lub pozostać pusty",IF(AND(ISNUMBER(F467),OR(ABS(F467)&gt;1000000000,ROUND(F467,2)&lt;&gt;F467)),"Kwoty: do 2 miejsc po przecinku; wartość bezwzględna wpisu ≤ 1 000 000 000.",""))))))))))))))))</x:f>
      </x:c>
      <x:c r="I467" s="29" t="str">
        <x:f>IF(ISNUMBER(D467),ROUND(D467,8),"")</x:f>
      </x:c>
      <x:c r="J467" s="29" t="n">
        <x:f>IF(ISNUMBER(F467),1,0)</x:f>
        <x:v>0</x:v>
      </x:c>
      <x:c r="K467" s="29" t="n">
        <x:f>IF(COUNTA(A467:F467)=0,0,1)</x:f>
        <x:v>0</x:v>
      </x:c>
    </x:row>
    <x:row r="468" ht="36" customHeight="1">
      <x:c r="A468" s="34"/>
      <x:c r="B468" s="34"/>
      <x:c r="C468" s="35"/>
      <x:c r="D468" s="36"/>
      <x:c r="E468" s="36"/>
      <x:c r="F468" s="37"/>
      <x:c r="G468" s="38" t="n">
        <x:f>IF(K468=0,0,IF(H468="",1,-1))</x:f>
        <x:v>0</x:v>
      </x:c>
      <x:c r="H468" s="33" t="str">
        <x:f>IF(K468=0,"",IF(A468="","Podaj ID wyjścia",IF(IF(IFERROR(OR(CODE(UPPER(LEFT(A468,1)))&lt;65,CODE(UPPER(LEFT(A468,1)))&gt;90),TRUE),TRUE,OR(NOT(ISTEXT(A468)),LEN(A468)&gt;64,LEN(A468)&lt;&gt;LEN(SUBSTITUTE(A468,"*","")),LEN(A468)&lt;&gt;LEN(SUBSTITUTE(A468,"?","")),LEN(A468)&lt;&gt;LEN(SUBSTITUTE(A468,"~","")),LEN(A468)&lt;&gt;LEN(SUBSTITUTE(A468,"=","")),LEN(A468)&lt;&gt;LEN(SUBSTITUTE(A468,"&lt;","")),LEN(A468)&lt;&gt;LEN(SUBSTITUTE(A468,"&gt;","")))),"ID: tekst zaczynający się od A–Z, do 64 znaków; bez *, ?, ~, =, &lt; i &gt;. Przykład: T-001.",IF(COUNTIFS('Exits'!$A$9:$A$608,A468)&lt;&gt;1,"ID wyjścia się powtarza",IF(B468="","Podaj ID nadrzędnej transakcji",IF(IF(IFERROR(OR(CODE(UPPER(LEFT(B468,1)))&lt;65,CODE(UPPER(LEFT(B468,1)))&gt;90),TRUE),TRUE,OR(NOT(ISTEXT(B468)),LEN(B468)&gt;64,LEN(B468)&lt;&gt;LEN(SUBSTITUTE(B468,"*","")),LEN(B468)&lt;&gt;LEN(SUBSTITUTE(B468,"?","")),LEN(B468)&lt;&gt;LEN(SUBSTITUTE(B468,"~","")),LEN(B468)&lt;&gt;LEN(SUBSTITUTE(B468,"=","")),LEN(B468)&lt;&gt;LEN(SUBSTITUTE(B468,"&lt;","")),LEN(B468)&lt;&gt;LEN(SUBSTITUTE(B468,"&gt;","")))),"ID: tekst zaczynający się od A–Z, do 64 znaków; bez *, ?, ~, =, &lt; i &gt;. Przykład: T-001.",IF(COUNTIFS('Trades'!$A$9:$A$208,B468)&lt;&gt;1,"ID musi pasować do jednego wiersza Trades",IF(NOT(ISNUMBER(C468)),"Podaj prawidłowy czas zamknięcia",IF(OR(C468&lt;1,C468&gt;2958465),"Podaj prawidłowy czas zamknięcia",IF(NOT(ISNUMBER(D468)),"Podaj dodatnią zamkniętą ilość",IF(OR(D468&lt;=0,D468&gt;1000000,ROUND(D468,8)&lt;&gt;D468),"Podaj dodatnią zamkniętą ilość",IF(NOT(ISNUMBER(INDEX('Trades'!$D$9:$D$208,MATCH(B468,'Trades'!$A$9:$A$208,0)))),"Podaj prawidłowy czas otwarcia",IF(C468&lt;INDEX('Trades'!$D$9:$D$208,MATCH(B468,'Trades'!$A$9:$A$208,0)),"Wyjście poprzedza otwarcie",IF(AND(E468&lt;&gt;"",OR(NOT(ISNUMBER(E468)),E468&lt;=0)),"Podaj dodatnią cenę lub pozostaw puste",IF(AND(F468&lt;&gt;"",NOT(ISNUMBER(F468))),"P&amp;L brutto musi być liczbą lub pozostać pusty",IF(AND(ISNUMBER(F468),OR(ABS(F468)&gt;1000000000,ROUND(F468,2)&lt;&gt;F468)),"Kwoty: do 2 miejsc po przecinku; wartość bezwzględna wpisu ≤ 1 000 000 000.",""))))))))))))))))</x:f>
      </x:c>
      <x:c r="I468" s="29" t="str">
        <x:f>IF(ISNUMBER(D468),ROUND(D468,8),"")</x:f>
      </x:c>
      <x:c r="J468" s="29" t="n">
        <x:f>IF(ISNUMBER(F468),1,0)</x:f>
        <x:v>0</x:v>
      </x:c>
      <x:c r="K468" s="29" t="n">
        <x:f>IF(COUNTA(A468:F468)=0,0,1)</x:f>
        <x:v>0</x:v>
      </x:c>
    </x:row>
    <x:row r="469" ht="36" customHeight="1">
      <x:c r="A469" s="34"/>
      <x:c r="B469" s="34"/>
      <x:c r="C469" s="35"/>
      <x:c r="D469" s="36"/>
      <x:c r="E469" s="36"/>
      <x:c r="F469" s="37"/>
      <x:c r="G469" s="38" t="n">
        <x:f>IF(K469=0,0,IF(H469="",1,-1))</x:f>
        <x:v>0</x:v>
      </x:c>
      <x:c r="H469" s="33" t="str">
        <x:f>IF(K469=0,"",IF(A469="","Podaj ID wyjścia",IF(IF(IFERROR(OR(CODE(UPPER(LEFT(A469,1)))&lt;65,CODE(UPPER(LEFT(A469,1)))&gt;90),TRUE),TRUE,OR(NOT(ISTEXT(A469)),LEN(A469)&gt;64,LEN(A469)&lt;&gt;LEN(SUBSTITUTE(A469,"*","")),LEN(A469)&lt;&gt;LEN(SUBSTITUTE(A469,"?","")),LEN(A469)&lt;&gt;LEN(SUBSTITUTE(A469,"~","")),LEN(A469)&lt;&gt;LEN(SUBSTITUTE(A469,"=","")),LEN(A469)&lt;&gt;LEN(SUBSTITUTE(A469,"&lt;","")),LEN(A469)&lt;&gt;LEN(SUBSTITUTE(A469,"&gt;","")))),"ID: tekst zaczynający się od A–Z, do 64 znaków; bez *, ?, ~, =, &lt; i &gt;. Przykład: T-001.",IF(COUNTIFS('Exits'!$A$9:$A$608,A469)&lt;&gt;1,"ID wyjścia się powtarza",IF(B469="","Podaj ID nadrzędnej transakcji",IF(IF(IFERROR(OR(CODE(UPPER(LEFT(B469,1)))&lt;65,CODE(UPPER(LEFT(B469,1)))&gt;90),TRUE),TRUE,OR(NOT(ISTEXT(B469)),LEN(B469)&gt;64,LEN(B469)&lt;&gt;LEN(SUBSTITUTE(B469,"*","")),LEN(B469)&lt;&gt;LEN(SUBSTITUTE(B469,"?","")),LEN(B469)&lt;&gt;LEN(SUBSTITUTE(B469,"~","")),LEN(B469)&lt;&gt;LEN(SUBSTITUTE(B469,"=","")),LEN(B469)&lt;&gt;LEN(SUBSTITUTE(B469,"&lt;","")),LEN(B469)&lt;&gt;LEN(SUBSTITUTE(B469,"&gt;","")))),"ID: tekst zaczynający się od A–Z, do 64 znaków; bez *, ?, ~, =, &lt; i &gt;. Przykład: T-001.",IF(COUNTIFS('Trades'!$A$9:$A$208,B469)&lt;&gt;1,"ID musi pasować do jednego wiersza Trades",IF(NOT(ISNUMBER(C469)),"Podaj prawidłowy czas zamknięcia",IF(OR(C469&lt;1,C469&gt;2958465),"Podaj prawidłowy czas zamknięcia",IF(NOT(ISNUMBER(D469)),"Podaj dodatnią zamkniętą ilość",IF(OR(D469&lt;=0,D469&gt;1000000,ROUND(D469,8)&lt;&gt;D469),"Podaj dodatnią zamkniętą ilość",IF(NOT(ISNUMBER(INDEX('Trades'!$D$9:$D$208,MATCH(B469,'Trades'!$A$9:$A$208,0)))),"Podaj prawidłowy czas otwarcia",IF(C469&lt;INDEX('Trades'!$D$9:$D$208,MATCH(B469,'Trades'!$A$9:$A$208,0)),"Wyjście poprzedza otwarcie",IF(AND(E469&lt;&gt;"",OR(NOT(ISNUMBER(E469)),E469&lt;=0)),"Podaj dodatnią cenę lub pozostaw puste",IF(AND(F469&lt;&gt;"",NOT(ISNUMBER(F469))),"P&amp;L brutto musi być liczbą lub pozostać pusty",IF(AND(ISNUMBER(F469),OR(ABS(F469)&gt;1000000000,ROUND(F469,2)&lt;&gt;F469)),"Kwoty: do 2 miejsc po przecinku; wartość bezwzględna wpisu ≤ 1 000 000 000.",""))))))))))))))))</x:f>
      </x:c>
      <x:c r="I469" s="29" t="str">
        <x:f>IF(ISNUMBER(D469),ROUND(D469,8),"")</x:f>
      </x:c>
      <x:c r="J469" s="29" t="n">
        <x:f>IF(ISNUMBER(F469),1,0)</x:f>
        <x:v>0</x:v>
      </x:c>
      <x:c r="K469" s="29" t="n">
        <x:f>IF(COUNTA(A469:F469)=0,0,1)</x:f>
        <x:v>0</x:v>
      </x:c>
    </x:row>
    <x:row r="470" ht="36" customHeight="1">
      <x:c r="A470" s="34"/>
      <x:c r="B470" s="34"/>
      <x:c r="C470" s="35"/>
      <x:c r="D470" s="36"/>
      <x:c r="E470" s="36"/>
      <x:c r="F470" s="37"/>
      <x:c r="G470" s="38" t="n">
        <x:f>IF(K470=0,0,IF(H470="",1,-1))</x:f>
        <x:v>0</x:v>
      </x:c>
      <x:c r="H470" s="33" t="str">
        <x:f>IF(K470=0,"",IF(A470="","Podaj ID wyjścia",IF(IF(IFERROR(OR(CODE(UPPER(LEFT(A470,1)))&lt;65,CODE(UPPER(LEFT(A470,1)))&gt;90),TRUE),TRUE,OR(NOT(ISTEXT(A470)),LEN(A470)&gt;64,LEN(A470)&lt;&gt;LEN(SUBSTITUTE(A470,"*","")),LEN(A470)&lt;&gt;LEN(SUBSTITUTE(A470,"?","")),LEN(A470)&lt;&gt;LEN(SUBSTITUTE(A470,"~","")),LEN(A470)&lt;&gt;LEN(SUBSTITUTE(A470,"=","")),LEN(A470)&lt;&gt;LEN(SUBSTITUTE(A470,"&lt;","")),LEN(A470)&lt;&gt;LEN(SUBSTITUTE(A470,"&gt;","")))),"ID: tekst zaczynający się od A–Z, do 64 znaków; bez *, ?, ~, =, &lt; i &gt;. Przykład: T-001.",IF(COUNTIFS('Exits'!$A$9:$A$608,A470)&lt;&gt;1,"ID wyjścia się powtarza",IF(B470="","Podaj ID nadrzędnej transakcji",IF(IF(IFERROR(OR(CODE(UPPER(LEFT(B470,1)))&lt;65,CODE(UPPER(LEFT(B470,1)))&gt;90),TRUE),TRUE,OR(NOT(ISTEXT(B470)),LEN(B470)&gt;64,LEN(B470)&lt;&gt;LEN(SUBSTITUTE(B470,"*","")),LEN(B470)&lt;&gt;LEN(SUBSTITUTE(B470,"?","")),LEN(B470)&lt;&gt;LEN(SUBSTITUTE(B470,"~","")),LEN(B470)&lt;&gt;LEN(SUBSTITUTE(B470,"=","")),LEN(B470)&lt;&gt;LEN(SUBSTITUTE(B470,"&lt;","")),LEN(B470)&lt;&gt;LEN(SUBSTITUTE(B470,"&gt;","")))),"ID: tekst zaczynający się od A–Z, do 64 znaków; bez *, ?, ~, =, &lt; i &gt;. Przykład: T-001.",IF(COUNTIFS('Trades'!$A$9:$A$208,B470)&lt;&gt;1,"ID musi pasować do jednego wiersza Trades",IF(NOT(ISNUMBER(C470)),"Podaj prawidłowy czas zamknięcia",IF(OR(C470&lt;1,C470&gt;2958465),"Podaj prawidłowy czas zamknięcia",IF(NOT(ISNUMBER(D470)),"Podaj dodatnią zamkniętą ilość",IF(OR(D470&lt;=0,D470&gt;1000000,ROUND(D470,8)&lt;&gt;D470),"Podaj dodatnią zamkniętą ilość",IF(NOT(ISNUMBER(INDEX('Trades'!$D$9:$D$208,MATCH(B470,'Trades'!$A$9:$A$208,0)))),"Podaj prawidłowy czas otwarcia",IF(C470&lt;INDEX('Trades'!$D$9:$D$208,MATCH(B470,'Trades'!$A$9:$A$208,0)),"Wyjście poprzedza otwarcie",IF(AND(E470&lt;&gt;"",OR(NOT(ISNUMBER(E470)),E470&lt;=0)),"Podaj dodatnią cenę lub pozostaw puste",IF(AND(F470&lt;&gt;"",NOT(ISNUMBER(F470))),"P&amp;L brutto musi być liczbą lub pozostać pusty",IF(AND(ISNUMBER(F470),OR(ABS(F470)&gt;1000000000,ROUND(F470,2)&lt;&gt;F470)),"Kwoty: do 2 miejsc po przecinku; wartość bezwzględna wpisu ≤ 1 000 000 000.",""))))))))))))))))</x:f>
      </x:c>
      <x:c r="I470" s="29" t="str">
        <x:f>IF(ISNUMBER(D470),ROUND(D470,8),"")</x:f>
      </x:c>
      <x:c r="J470" s="29" t="n">
        <x:f>IF(ISNUMBER(F470),1,0)</x:f>
        <x:v>0</x:v>
      </x:c>
      <x:c r="K470" s="29" t="n">
        <x:f>IF(COUNTA(A470:F470)=0,0,1)</x:f>
        <x:v>0</x:v>
      </x:c>
    </x:row>
    <x:row r="471" ht="36" customHeight="1">
      <x:c r="A471" s="34"/>
      <x:c r="B471" s="34"/>
      <x:c r="C471" s="35"/>
      <x:c r="D471" s="36"/>
      <x:c r="E471" s="36"/>
      <x:c r="F471" s="37"/>
      <x:c r="G471" s="38" t="n">
        <x:f>IF(K471=0,0,IF(H471="",1,-1))</x:f>
        <x:v>0</x:v>
      </x:c>
      <x:c r="H471" s="33" t="str">
        <x:f>IF(K471=0,"",IF(A471="","Podaj ID wyjścia",IF(IF(IFERROR(OR(CODE(UPPER(LEFT(A471,1)))&lt;65,CODE(UPPER(LEFT(A471,1)))&gt;90),TRUE),TRUE,OR(NOT(ISTEXT(A471)),LEN(A471)&gt;64,LEN(A471)&lt;&gt;LEN(SUBSTITUTE(A471,"*","")),LEN(A471)&lt;&gt;LEN(SUBSTITUTE(A471,"?","")),LEN(A471)&lt;&gt;LEN(SUBSTITUTE(A471,"~","")),LEN(A471)&lt;&gt;LEN(SUBSTITUTE(A471,"=","")),LEN(A471)&lt;&gt;LEN(SUBSTITUTE(A471,"&lt;","")),LEN(A471)&lt;&gt;LEN(SUBSTITUTE(A471,"&gt;","")))),"ID: tekst zaczynający się od A–Z, do 64 znaków; bez *, ?, ~, =, &lt; i &gt;. Przykład: T-001.",IF(COUNTIFS('Exits'!$A$9:$A$608,A471)&lt;&gt;1,"ID wyjścia się powtarza",IF(B471="","Podaj ID nadrzędnej transakcji",IF(IF(IFERROR(OR(CODE(UPPER(LEFT(B471,1)))&lt;65,CODE(UPPER(LEFT(B471,1)))&gt;90),TRUE),TRUE,OR(NOT(ISTEXT(B471)),LEN(B471)&gt;64,LEN(B471)&lt;&gt;LEN(SUBSTITUTE(B471,"*","")),LEN(B471)&lt;&gt;LEN(SUBSTITUTE(B471,"?","")),LEN(B471)&lt;&gt;LEN(SUBSTITUTE(B471,"~","")),LEN(B471)&lt;&gt;LEN(SUBSTITUTE(B471,"=","")),LEN(B471)&lt;&gt;LEN(SUBSTITUTE(B471,"&lt;","")),LEN(B471)&lt;&gt;LEN(SUBSTITUTE(B471,"&gt;","")))),"ID: tekst zaczynający się od A–Z, do 64 znaków; bez *, ?, ~, =, &lt; i &gt;. Przykład: T-001.",IF(COUNTIFS('Trades'!$A$9:$A$208,B471)&lt;&gt;1,"ID musi pasować do jednego wiersza Trades",IF(NOT(ISNUMBER(C471)),"Podaj prawidłowy czas zamknięcia",IF(OR(C471&lt;1,C471&gt;2958465),"Podaj prawidłowy czas zamknięcia",IF(NOT(ISNUMBER(D471)),"Podaj dodatnią zamkniętą ilość",IF(OR(D471&lt;=0,D471&gt;1000000,ROUND(D471,8)&lt;&gt;D471),"Podaj dodatnią zamkniętą ilość",IF(NOT(ISNUMBER(INDEX('Trades'!$D$9:$D$208,MATCH(B471,'Trades'!$A$9:$A$208,0)))),"Podaj prawidłowy czas otwarcia",IF(C471&lt;INDEX('Trades'!$D$9:$D$208,MATCH(B471,'Trades'!$A$9:$A$208,0)),"Wyjście poprzedza otwarcie",IF(AND(E471&lt;&gt;"",OR(NOT(ISNUMBER(E471)),E471&lt;=0)),"Podaj dodatnią cenę lub pozostaw puste",IF(AND(F471&lt;&gt;"",NOT(ISNUMBER(F471))),"P&amp;L brutto musi być liczbą lub pozostać pusty",IF(AND(ISNUMBER(F471),OR(ABS(F471)&gt;1000000000,ROUND(F471,2)&lt;&gt;F471)),"Kwoty: do 2 miejsc po przecinku; wartość bezwzględna wpisu ≤ 1 000 000 000.",""))))))))))))))))</x:f>
      </x:c>
      <x:c r="I471" s="29" t="str">
        <x:f>IF(ISNUMBER(D471),ROUND(D471,8),"")</x:f>
      </x:c>
      <x:c r="J471" s="29" t="n">
        <x:f>IF(ISNUMBER(F471),1,0)</x:f>
        <x:v>0</x:v>
      </x:c>
      <x:c r="K471" s="29" t="n">
        <x:f>IF(COUNTA(A471:F471)=0,0,1)</x:f>
        <x:v>0</x:v>
      </x:c>
    </x:row>
    <x:row r="472" ht="36" customHeight="1">
      <x:c r="A472" s="34"/>
      <x:c r="B472" s="34"/>
      <x:c r="C472" s="35"/>
      <x:c r="D472" s="36"/>
      <x:c r="E472" s="36"/>
      <x:c r="F472" s="37"/>
      <x:c r="G472" s="38" t="n">
        <x:f>IF(K472=0,0,IF(H472="",1,-1))</x:f>
        <x:v>0</x:v>
      </x:c>
      <x:c r="H472" s="33" t="str">
        <x:f>IF(K472=0,"",IF(A472="","Podaj ID wyjścia",IF(IF(IFERROR(OR(CODE(UPPER(LEFT(A472,1)))&lt;65,CODE(UPPER(LEFT(A472,1)))&gt;90),TRUE),TRUE,OR(NOT(ISTEXT(A472)),LEN(A472)&gt;64,LEN(A472)&lt;&gt;LEN(SUBSTITUTE(A472,"*","")),LEN(A472)&lt;&gt;LEN(SUBSTITUTE(A472,"?","")),LEN(A472)&lt;&gt;LEN(SUBSTITUTE(A472,"~","")),LEN(A472)&lt;&gt;LEN(SUBSTITUTE(A472,"=","")),LEN(A472)&lt;&gt;LEN(SUBSTITUTE(A472,"&lt;","")),LEN(A472)&lt;&gt;LEN(SUBSTITUTE(A472,"&gt;","")))),"ID: tekst zaczynający się od A–Z, do 64 znaków; bez *, ?, ~, =, &lt; i &gt;. Przykład: T-001.",IF(COUNTIFS('Exits'!$A$9:$A$608,A472)&lt;&gt;1,"ID wyjścia się powtarza",IF(B472="","Podaj ID nadrzędnej transakcji",IF(IF(IFERROR(OR(CODE(UPPER(LEFT(B472,1)))&lt;65,CODE(UPPER(LEFT(B472,1)))&gt;90),TRUE),TRUE,OR(NOT(ISTEXT(B472)),LEN(B472)&gt;64,LEN(B472)&lt;&gt;LEN(SUBSTITUTE(B472,"*","")),LEN(B472)&lt;&gt;LEN(SUBSTITUTE(B472,"?","")),LEN(B472)&lt;&gt;LEN(SUBSTITUTE(B472,"~","")),LEN(B472)&lt;&gt;LEN(SUBSTITUTE(B472,"=","")),LEN(B472)&lt;&gt;LEN(SUBSTITUTE(B472,"&lt;","")),LEN(B472)&lt;&gt;LEN(SUBSTITUTE(B472,"&gt;","")))),"ID: tekst zaczynający się od A–Z, do 64 znaków; bez *, ?, ~, =, &lt; i &gt;. Przykład: T-001.",IF(COUNTIFS('Trades'!$A$9:$A$208,B472)&lt;&gt;1,"ID musi pasować do jednego wiersza Trades",IF(NOT(ISNUMBER(C472)),"Podaj prawidłowy czas zamknięcia",IF(OR(C472&lt;1,C472&gt;2958465),"Podaj prawidłowy czas zamknięcia",IF(NOT(ISNUMBER(D472)),"Podaj dodatnią zamkniętą ilość",IF(OR(D472&lt;=0,D472&gt;1000000,ROUND(D472,8)&lt;&gt;D472),"Podaj dodatnią zamkniętą ilość",IF(NOT(ISNUMBER(INDEX('Trades'!$D$9:$D$208,MATCH(B472,'Trades'!$A$9:$A$208,0)))),"Podaj prawidłowy czas otwarcia",IF(C472&lt;INDEX('Trades'!$D$9:$D$208,MATCH(B472,'Trades'!$A$9:$A$208,0)),"Wyjście poprzedza otwarcie",IF(AND(E472&lt;&gt;"",OR(NOT(ISNUMBER(E472)),E472&lt;=0)),"Podaj dodatnią cenę lub pozostaw puste",IF(AND(F472&lt;&gt;"",NOT(ISNUMBER(F472))),"P&amp;L brutto musi być liczbą lub pozostać pusty",IF(AND(ISNUMBER(F472),OR(ABS(F472)&gt;1000000000,ROUND(F472,2)&lt;&gt;F472)),"Kwoty: do 2 miejsc po przecinku; wartość bezwzględna wpisu ≤ 1 000 000 000.",""))))))))))))))))</x:f>
      </x:c>
      <x:c r="I472" s="29" t="str">
        <x:f>IF(ISNUMBER(D472),ROUND(D472,8),"")</x:f>
      </x:c>
      <x:c r="J472" s="29" t="n">
        <x:f>IF(ISNUMBER(F472),1,0)</x:f>
        <x:v>0</x:v>
      </x:c>
      <x:c r="K472" s="29" t="n">
        <x:f>IF(COUNTA(A472:F472)=0,0,1)</x:f>
        <x:v>0</x:v>
      </x:c>
    </x:row>
    <x:row r="473" ht="36" customHeight="1">
      <x:c r="A473" s="34"/>
      <x:c r="B473" s="34"/>
      <x:c r="C473" s="35"/>
      <x:c r="D473" s="36"/>
      <x:c r="E473" s="36"/>
      <x:c r="F473" s="37"/>
      <x:c r="G473" s="38" t="n">
        <x:f>IF(K473=0,0,IF(H473="",1,-1))</x:f>
        <x:v>0</x:v>
      </x:c>
      <x:c r="H473" s="33" t="str">
        <x:f>IF(K473=0,"",IF(A473="","Podaj ID wyjścia",IF(IF(IFERROR(OR(CODE(UPPER(LEFT(A473,1)))&lt;65,CODE(UPPER(LEFT(A473,1)))&gt;90),TRUE),TRUE,OR(NOT(ISTEXT(A473)),LEN(A473)&gt;64,LEN(A473)&lt;&gt;LEN(SUBSTITUTE(A473,"*","")),LEN(A473)&lt;&gt;LEN(SUBSTITUTE(A473,"?","")),LEN(A473)&lt;&gt;LEN(SUBSTITUTE(A473,"~","")),LEN(A473)&lt;&gt;LEN(SUBSTITUTE(A473,"=","")),LEN(A473)&lt;&gt;LEN(SUBSTITUTE(A473,"&lt;","")),LEN(A473)&lt;&gt;LEN(SUBSTITUTE(A473,"&gt;","")))),"ID: tekst zaczynający się od A–Z, do 64 znaków; bez *, ?, ~, =, &lt; i &gt;. Przykład: T-001.",IF(COUNTIFS('Exits'!$A$9:$A$608,A473)&lt;&gt;1,"ID wyjścia się powtarza",IF(B473="","Podaj ID nadrzędnej transakcji",IF(IF(IFERROR(OR(CODE(UPPER(LEFT(B473,1)))&lt;65,CODE(UPPER(LEFT(B473,1)))&gt;90),TRUE),TRUE,OR(NOT(ISTEXT(B473)),LEN(B473)&gt;64,LEN(B473)&lt;&gt;LEN(SUBSTITUTE(B473,"*","")),LEN(B473)&lt;&gt;LEN(SUBSTITUTE(B473,"?","")),LEN(B473)&lt;&gt;LEN(SUBSTITUTE(B473,"~","")),LEN(B473)&lt;&gt;LEN(SUBSTITUTE(B473,"=","")),LEN(B473)&lt;&gt;LEN(SUBSTITUTE(B473,"&lt;","")),LEN(B473)&lt;&gt;LEN(SUBSTITUTE(B473,"&gt;","")))),"ID: tekst zaczynający się od A–Z, do 64 znaków; bez *, ?, ~, =, &lt; i &gt;. Przykład: T-001.",IF(COUNTIFS('Trades'!$A$9:$A$208,B473)&lt;&gt;1,"ID musi pasować do jednego wiersza Trades",IF(NOT(ISNUMBER(C473)),"Podaj prawidłowy czas zamknięcia",IF(OR(C473&lt;1,C473&gt;2958465),"Podaj prawidłowy czas zamknięcia",IF(NOT(ISNUMBER(D473)),"Podaj dodatnią zamkniętą ilość",IF(OR(D473&lt;=0,D473&gt;1000000,ROUND(D473,8)&lt;&gt;D473),"Podaj dodatnią zamkniętą ilość",IF(NOT(ISNUMBER(INDEX('Trades'!$D$9:$D$208,MATCH(B473,'Trades'!$A$9:$A$208,0)))),"Podaj prawidłowy czas otwarcia",IF(C473&lt;INDEX('Trades'!$D$9:$D$208,MATCH(B473,'Trades'!$A$9:$A$208,0)),"Wyjście poprzedza otwarcie",IF(AND(E473&lt;&gt;"",OR(NOT(ISNUMBER(E473)),E473&lt;=0)),"Podaj dodatnią cenę lub pozostaw puste",IF(AND(F473&lt;&gt;"",NOT(ISNUMBER(F473))),"P&amp;L brutto musi być liczbą lub pozostać pusty",IF(AND(ISNUMBER(F473),OR(ABS(F473)&gt;1000000000,ROUND(F473,2)&lt;&gt;F473)),"Kwoty: do 2 miejsc po przecinku; wartość bezwzględna wpisu ≤ 1 000 000 000.",""))))))))))))))))</x:f>
      </x:c>
      <x:c r="I473" s="29" t="str">
        <x:f>IF(ISNUMBER(D473),ROUND(D473,8),"")</x:f>
      </x:c>
      <x:c r="J473" s="29" t="n">
        <x:f>IF(ISNUMBER(F473),1,0)</x:f>
        <x:v>0</x:v>
      </x:c>
      <x:c r="K473" s="29" t="n">
        <x:f>IF(COUNTA(A473:F473)=0,0,1)</x:f>
        <x:v>0</x:v>
      </x:c>
    </x:row>
    <x:row r="474" ht="36" customHeight="1">
      <x:c r="A474" s="34"/>
      <x:c r="B474" s="34"/>
      <x:c r="C474" s="35"/>
      <x:c r="D474" s="36"/>
      <x:c r="E474" s="36"/>
      <x:c r="F474" s="37"/>
      <x:c r="G474" s="38" t="n">
        <x:f>IF(K474=0,0,IF(H474="",1,-1))</x:f>
        <x:v>0</x:v>
      </x:c>
      <x:c r="H474" s="33" t="str">
        <x:f>IF(K474=0,"",IF(A474="","Podaj ID wyjścia",IF(IF(IFERROR(OR(CODE(UPPER(LEFT(A474,1)))&lt;65,CODE(UPPER(LEFT(A474,1)))&gt;90),TRUE),TRUE,OR(NOT(ISTEXT(A474)),LEN(A474)&gt;64,LEN(A474)&lt;&gt;LEN(SUBSTITUTE(A474,"*","")),LEN(A474)&lt;&gt;LEN(SUBSTITUTE(A474,"?","")),LEN(A474)&lt;&gt;LEN(SUBSTITUTE(A474,"~","")),LEN(A474)&lt;&gt;LEN(SUBSTITUTE(A474,"=","")),LEN(A474)&lt;&gt;LEN(SUBSTITUTE(A474,"&lt;","")),LEN(A474)&lt;&gt;LEN(SUBSTITUTE(A474,"&gt;","")))),"ID: tekst zaczynający się od A–Z, do 64 znaków; bez *, ?, ~, =, &lt; i &gt;. Przykład: T-001.",IF(COUNTIFS('Exits'!$A$9:$A$608,A474)&lt;&gt;1,"ID wyjścia się powtarza",IF(B474="","Podaj ID nadrzędnej transakcji",IF(IF(IFERROR(OR(CODE(UPPER(LEFT(B474,1)))&lt;65,CODE(UPPER(LEFT(B474,1)))&gt;90),TRUE),TRUE,OR(NOT(ISTEXT(B474)),LEN(B474)&gt;64,LEN(B474)&lt;&gt;LEN(SUBSTITUTE(B474,"*","")),LEN(B474)&lt;&gt;LEN(SUBSTITUTE(B474,"?","")),LEN(B474)&lt;&gt;LEN(SUBSTITUTE(B474,"~","")),LEN(B474)&lt;&gt;LEN(SUBSTITUTE(B474,"=","")),LEN(B474)&lt;&gt;LEN(SUBSTITUTE(B474,"&lt;","")),LEN(B474)&lt;&gt;LEN(SUBSTITUTE(B474,"&gt;","")))),"ID: tekst zaczynający się od A–Z, do 64 znaków; bez *, ?, ~, =, &lt; i &gt;. Przykład: T-001.",IF(COUNTIFS('Trades'!$A$9:$A$208,B474)&lt;&gt;1,"ID musi pasować do jednego wiersza Trades",IF(NOT(ISNUMBER(C474)),"Podaj prawidłowy czas zamknięcia",IF(OR(C474&lt;1,C474&gt;2958465),"Podaj prawidłowy czas zamknięcia",IF(NOT(ISNUMBER(D474)),"Podaj dodatnią zamkniętą ilość",IF(OR(D474&lt;=0,D474&gt;1000000,ROUND(D474,8)&lt;&gt;D474),"Podaj dodatnią zamkniętą ilość",IF(NOT(ISNUMBER(INDEX('Trades'!$D$9:$D$208,MATCH(B474,'Trades'!$A$9:$A$208,0)))),"Podaj prawidłowy czas otwarcia",IF(C474&lt;INDEX('Trades'!$D$9:$D$208,MATCH(B474,'Trades'!$A$9:$A$208,0)),"Wyjście poprzedza otwarcie",IF(AND(E474&lt;&gt;"",OR(NOT(ISNUMBER(E474)),E474&lt;=0)),"Podaj dodatnią cenę lub pozostaw puste",IF(AND(F474&lt;&gt;"",NOT(ISNUMBER(F474))),"P&amp;L brutto musi być liczbą lub pozostać pusty",IF(AND(ISNUMBER(F474),OR(ABS(F474)&gt;1000000000,ROUND(F474,2)&lt;&gt;F474)),"Kwoty: do 2 miejsc po przecinku; wartość bezwzględna wpisu ≤ 1 000 000 000.",""))))))))))))))))</x:f>
      </x:c>
      <x:c r="I474" s="29" t="str">
        <x:f>IF(ISNUMBER(D474),ROUND(D474,8),"")</x:f>
      </x:c>
      <x:c r="J474" s="29" t="n">
        <x:f>IF(ISNUMBER(F474),1,0)</x:f>
        <x:v>0</x:v>
      </x:c>
      <x:c r="K474" s="29" t="n">
        <x:f>IF(COUNTA(A474:F474)=0,0,1)</x:f>
        <x:v>0</x:v>
      </x:c>
    </x:row>
    <x:row r="475" ht="36" customHeight="1">
      <x:c r="A475" s="34"/>
      <x:c r="B475" s="34"/>
      <x:c r="C475" s="35"/>
      <x:c r="D475" s="36"/>
      <x:c r="E475" s="36"/>
      <x:c r="F475" s="37"/>
      <x:c r="G475" s="38" t="n">
        <x:f>IF(K475=0,0,IF(H475="",1,-1))</x:f>
        <x:v>0</x:v>
      </x:c>
      <x:c r="H475" s="33" t="str">
        <x:f>IF(K475=0,"",IF(A475="","Podaj ID wyjścia",IF(IF(IFERROR(OR(CODE(UPPER(LEFT(A475,1)))&lt;65,CODE(UPPER(LEFT(A475,1)))&gt;90),TRUE),TRUE,OR(NOT(ISTEXT(A475)),LEN(A475)&gt;64,LEN(A475)&lt;&gt;LEN(SUBSTITUTE(A475,"*","")),LEN(A475)&lt;&gt;LEN(SUBSTITUTE(A475,"?","")),LEN(A475)&lt;&gt;LEN(SUBSTITUTE(A475,"~","")),LEN(A475)&lt;&gt;LEN(SUBSTITUTE(A475,"=","")),LEN(A475)&lt;&gt;LEN(SUBSTITUTE(A475,"&lt;","")),LEN(A475)&lt;&gt;LEN(SUBSTITUTE(A475,"&gt;","")))),"ID: tekst zaczynający się od A–Z, do 64 znaków; bez *, ?, ~, =, &lt; i &gt;. Przykład: T-001.",IF(COUNTIFS('Exits'!$A$9:$A$608,A475)&lt;&gt;1,"ID wyjścia się powtarza",IF(B475="","Podaj ID nadrzędnej transakcji",IF(IF(IFERROR(OR(CODE(UPPER(LEFT(B475,1)))&lt;65,CODE(UPPER(LEFT(B475,1)))&gt;90),TRUE),TRUE,OR(NOT(ISTEXT(B475)),LEN(B475)&gt;64,LEN(B475)&lt;&gt;LEN(SUBSTITUTE(B475,"*","")),LEN(B475)&lt;&gt;LEN(SUBSTITUTE(B475,"?","")),LEN(B475)&lt;&gt;LEN(SUBSTITUTE(B475,"~","")),LEN(B475)&lt;&gt;LEN(SUBSTITUTE(B475,"=","")),LEN(B475)&lt;&gt;LEN(SUBSTITUTE(B475,"&lt;","")),LEN(B475)&lt;&gt;LEN(SUBSTITUTE(B475,"&gt;","")))),"ID: tekst zaczynający się od A–Z, do 64 znaków; bez *, ?, ~, =, &lt; i &gt;. Przykład: T-001.",IF(COUNTIFS('Trades'!$A$9:$A$208,B475)&lt;&gt;1,"ID musi pasować do jednego wiersza Trades",IF(NOT(ISNUMBER(C475)),"Podaj prawidłowy czas zamknięcia",IF(OR(C475&lt;1,C475&gt;2958465),"Podaj prawidłowy czas zamknięcia",IF(NOT(ISNUMBER(D475)),"Podaj dodatnią zamkniętą ilość",IF(OR(D475&lt;=0,D475&gt;1000000,ROUND(D475,8)&lt;&gt;D475),"Podaj dodatnią zamkniętą ilość",IF(NOT(ISNUMBER(INDEX('Trades'!$D$9:$D$208,MATCH(B475,'Trades'!$A$9:$A$208,0)))),"Podaj prawidłowy czas otwarcia",IF(C475&lt;INDEX('Trades'!$D$9:$D$208,MATCH(B475,'Trades'!$A$9:$A$208,0)),"Wyjście poprzedza otwarcie",IF(AND(E475&lt;&gt;"",OR(NOT(ISNUMBER(E475)),E475&lt;=0)),"Podaj dodatnią cenę lub pozostaw puste",IF(AND(F475&lt;&gt;"",NOT(ISNUMBER(F475))),"P&amp;L brutto musi być liczbą lub pozostać pusty",IF(AND(ISNUMBER(F475),OR(ABS(F475)&gt;1000000000,ROUND(F475,2)&lt;&gt;F475)),"Kwoty: do 2 miejsc po przecinku; wartość bezwzględna wpisu ≤ 1 000 000 000.",""))))))))))))))))</x:f>
      </x:c>
      <x:c r="I475" s="29" t="str">
        <x:f>IF(ISNUMBER(D475),ROUND(D475,8),"")</x:f>
      </x:c>
      <x:c r="J475" s="29" t="n">
        <x:f>IF(ISNUMBER(F475),1,0)</x:f>
        <x:v>0</x:v>
      </x:c>
      <x:c r="K475" s="29" t="n">
        <x:f>IF(COUNTA(A475:F475)=0,0,1)</x:f>
        <x:v>0</x:v>
      </x:c>
    </x:row>
    <x:row r="476" ht="36" customHeight="1">
      <x:c r="A476" s="34"/>
      <x:c r="B476" s="34"/>
      <x:c r="C476" s="35"/>
      <x:c r="D476" s="36"/>
      <x:c r="E476" s="36"/>
      <x:c r="F476" s="37"/>
      <x:c r="G476" s="38" t="n">
        <x:f>IF(K476=0,0,IF(H476="",1,-1))</x:f>
        <x:v>0</x:v>
      </x:c>
      <x:c r="H476" s="33" t="str">
        <x:f>IF(K476=0,"",IF(A476="","Podaj ID wyjścia",IF(IF(IFERROR(OR(CODE(UPPER(LEFT(A476,1)))&lt;65,CODE(UPPER(LEFT(A476,1)))&gt;90),TRUE),TRUE,OR(NOT(ISTEXT(A476)),LEN(A476)&gt;64,LEN(A476)&lt;&gt;LEN(SUBSTITUTE(A476,"*","")),LEN(A476)&lt;&gt;LEN(SUBSTITUTE(A476,"?","")),LEN(A476)&lt;&gt;LEN(SUBSTITUTE(A476,"~","")),LEN(A476)&lt;&gt;LEN(SUBSTITUTE(A476,"=","")),LEN(A476)&lt;&gt;LEN(SUBSTITUTE(A476,"&lt;","")),LEN(A476)&lt;&gt;LEN(SUBSTITUTE(A476,"&gt;","")))),"ID: tekst zaczynający się od A–Z, do 64 znaków; bez *, ?, ~, =, &lt; i &gt;. Przykład: T-001.",IF(COUNTIFS('Exits'!$A$9:$A$608,A476)&lt;&gt;1,"ID wyjścia się powtarza",IF(B476="","Podaj ID nadrzędnej transakcji",IF(IF(IFERROR(OR(CODE(UPPER(LEFT(B476,1)))&lt;65,CODE(UPPER(LEFT(B476,1)))&gt;90),TRUE),TRUE,OR(NOT(ISTEXT(B476)),LEN(B476)&gt;64,LEN(B476)&lt;&gt;LEN(SUBSTITUTE(B476,"*","")),LEN(B476)&lt;&gt;LEN(SUBSTITUTE(B476,"?","")),LEN(B476)&lt;&gt;LEN(SUBSTITUTE(B476,"~","")),LEN(B476)&lt;&gt;LEN(SUBSTITUTE(B476,"=","")),LEN(B476)&lt;&gt;LEN(SUBSTITUTE(B476,"&lt;","")),LEN(B476)&lt;&gt;LEN(SUBSTITUTE(B476,"&gt;","")))),"ID: tekst zaczynający się od A–Z, do 64 znaków; bez *, ?, ~, =, &lt; i &gt;. Przykład: T-001.",IF(COUNTIFS('Trades'!$A$9:$A$208,B476)&lt;&gt;1,"ID musi pasować do jednego wiersza Trades",IF(NOT(ISNUMBER(C476)),"Podaj prawidłowy czas zamknięcia",IF(OR(C476&lt;1,C476&gt;2958465),"Podaj prawidłowy czas zamknięcia",IF(NOT(ISNUMBER(D476)),"Podaj dodatnią zamkniętą ilość",IF(OR(D476&lt;=0,D476&gt;1000000,ROUND(D476,8)&lt;&gt;D476),"Podaj dodatnią zamkniętą ilość",IF(NOT(ISNUMBER(INDEX('Trades'!$D$9:$D$208,MATCH(B476,'Trades'!$A$9:$A$208,0)))),"Podaj prawidłowy czas otwarcia",IF(C476&lt;INDEX('Trades'!$D$9:$D$208,MATCH(B476,'Trades'!$A$9:$A$208,0)),"Wyjście poprzedza otwarcie",IF(AND(E476&lt;&gt;"",OR(NOT(ISNUMBER(E476)),E476&lt;=0)),"Podaj dodatnią cenę lub pozostaw puste",IF(AND(F476&lt;&gt;"",NOT(ISNUMBER(F476))),"P&amp;L brutto musi być liczbą lub pozostać pusty",IF(AND(ISNUMBER(F476),OR(ABS(F476)&gt;1000000000,ROUND(F476,2)&lt;&gt;F476)),"Kwoty: do 2 miejsc po przecinku; wartość bezwzględna wpisu ≤ 1 000 000 000.",""))))))))))))))))</x:f>
      </x:c>
      <x:c r="I476" s="29" t="str">
        <x:f>IF(ISNUMBER(D476),ROUND(D476,8),"")</x:f>
      </x:c>
      <x:c r="J476" s="29" t="n">
        <x:f>IF(ISNUMBER(F476),1,0)</x:f>
        <x:v>0</x:v>
      </x:c>
      <x:c r="K476" s="29" t="n">
        <x:f>IF(COUNTA(A476:F476)=0,0,1)</x:f>
        <x:v>0</x:v>
      </x:c>
    </x:row>
    <x:row r="477" ht="36" customHeight="1">
      <x:c r="A477" s="34"/>
      <x:c r="B477" s="34"/>
      <x:c r="C477" s="35"/>
      <x:c r="D477" s="36"/>
      <x:c r="E477" s="36"/>
      <x:c r="F477" s="37"/>
      <x:c r="G477" s="38" t="n">
        <x:f>IF(K477=0,0,IF(H477="",1,-1))</x:f>
        <x:v>0</x:v>
      </x:c>
      <x:c r="H477" s="33" t="str">
        <x:f>IF(K477=0,"",IF(A477="","Podaj ID wyjścia",IF(IF(IFERROR(OR(CODE(UPPER(LEFT(A477,1)))&lt;65,CODE(UPPER(LEFT(A477,1)))&gt;90),TRUE),TRUE,OR(NOT(ISTEXT(A477)),LEN(A477)&gt;64,LEN(A477)&lt;&gt;LEN(SUBSTITUTE(A477,"*","")),LEN(A477)&lt;&gt;LEN(SUBSTITUTE(A477,"?","")),LEN(A477)&lt;&gt;LEN(SUBSTITUTE(A477,"~","")),LEN(A477)&lt;&gt;LEN(SUBSTITUTE(A477,"=","")),LEN(A477)&lt;&gt;LEN(SUBSTITUTE(A477,"&lt;","")),LEN(A477)&lt;&gt;LEN(SUBSTITUTE(A477,"&gt;","")))),"ID: tekst zaczynający się od A–Z, do 64 znaków; bez *, ?, ~, =, &lt; i &gt;. Przykład: T-001.",IF(COUNTIFS('Exits'!$A$9:$A$608,A477)&lt;&gt;1,"ID wyjścia się powtarza",IF(B477="","Podaj ID nadrzędnej transakcji",IF(IF(IFERROR(OR(CODE(UPPER(LEFT(B477,1)))&lt;65,CODE(UPPER(LEFT(B477,1)))&gt;90),TRUE),TRUE,OR(NOT(ISTEXT(B477)),LEN(B477)&gt;64,LEN(B477)&lt;&gt;LEN(SUBSTITUTE(B477,"*","")),LEN(B477)&lt;&gt;LEN(SUBSTITUTE(B477,"?","")),LEN(B477)&lt;&gt;LEN(SUBSTITUTE(B477,"~","")),LEN(B477)&lt;&gt;LEN(SUBSTITUTE(B477,"=","")),LEN(B477)&lt;&gt;LEN(SUBSTITUTE(B477,"&lt;","")),LEN(B477)&lt;&gt;LEN(SUBSTITUTE(B477,"&gt;","")))),"ID: tekst zaczynający się od A–Z, do 64 znaków; bez *, ?, ~, =, &lt; i &gt;. Przykład: T-001.",IF(COUNTIFS('Trades'!$A$9:$A$208,B477)&lt;&gt;1,"ID musi pasować do jednego wiersza Trades",IF(NOT(ISNUMBER(C477)),"Podaj prawidłowy czas zamknięcia",IF(OR(C477&lt;1,C477&gt;2958465),"Podaj prawidłowy czas zamknięcia",IF(NOT(ISNUMBER(D477)),"Podaj dodatnią zamkniętą ilość",IF(OR(D477&lt;=0,D477&gt;1000000,ROUND(D477,8)&lt;&gt;D477),"Podaj dodatnią zamkniętą ilość",IF(NOT(ISNUMBER(INDEX('Trades'!$D$9:$D$208,MATCH(B477,'Trades'!$A$9:$A$208,0)))),"Podaj prawidłowy czas otwarcia",IF(C477&lt;INDEX('Trades'!$D$9:$D$208,MATCH(B477,'Trades'!$A$9:$A$208,0)),"Wyjście poprzedza otwarcie",IF(AND(E477&lt;&gt;"",OR(NOT(ISNUMBER(E477)),E477&lt;=0)),"Podaj dodatnią cenę lub pozostaw puste",IF(AND(F477&lt;&gt;"",NOT(ISNUMBER(F477))),"P&amp;L brutto musi być liczbą lub pozostać pusty",IF(AND(ISNUMBER(F477),OR(ABS(F477)&gt;1000000000,ROUND(F477,2)&lt;&gt;F477)),"Kwoty: do 2 miejsc po przecinku; wartość bezwzględna wpisu ≤ 1 000 000 000.",""))))))))))))))))</x:f>
      </x:c>
      <x:c r="I477" s="29" t="str">
        <x:f>IF(ISNUMBER(D477),ROUND(D477,8),"")</x:f>
      </x:c>
      <x:c r="J477" s="29" t="n">
        <x:f>IF(ISNUMBER(F477),1,0)</x:f>
        <x:v>0</x:v>
      </x:c>
      <x:c r="K477" s="29" t="n">
        <x:f>IF(COUNTA(A477:F477)=0,0,1)</x:f>
        <x:v>0</x:v>
      </x:c>
    </x:row>
    <x:row r="478" ht="36" customHeight="1">
      <x:c r="A478" s="34"/>
      <x:c r="B478" s="34"/>
      <x:c r="C478" s="35"/>
      <x:c r="D478" s="36"/>
      <x:c r="E478" s="36"/>
      <x:c r="F478" s="37"/>
      <x:c r="G478" s="38" t="n">
        <x:f>IF(K478=0,0,IF(H478="",1,-1))</x:f>
        <x:v>0</x:v>
      </x:c>
      <x:c r="H478" s="33" t="str">
        <x:f>IF(K478=0,"",IF(A478="","Podaj ID wyjścia",IF(IF(IFERROR(OR(CODE(UPPER(LEFT(A478,1)))&lt;65,CODE(UPPER(LEFT(A478,1)))&gt;90),TRUE),TRUE,OR(NOT(ISTEXT(A478)),LEN(A478)&gt;64,LEN(A478)&lt;&gt;LEN(SUBSTITUTE(A478,"*","")),LEN(A478)&lt;&gt;LEN(SUBSTITUTE(A478,"?","")),LEN(A478)&lt;&gt;LEN(SUBSTITUTE(A478,"~","")),LEN(A478)&lt;&gt;LEN(SUBSTITUTE(A478,"=","")),LEN(A478)&lt;&gt;LEN(SUBSTITUTE(A478,"&lt;","")),LEN(A478)&lt;&gt;LEN(SUBSTITUTE(A478,"&gt;","")))),"ID: tekst zaczynający się od A–Z, do 64 znaków; bez *, ?, ~, =, &lt; i &gt;. Przykład: T-001.",IF(COUNTIFS('Exits'!$A$9:$A$608,A478)&lt;&gt;1,"ID wyjścia się powtarza",IF(B478="","Podaj ID nadrzędnej transakcji",IF(IF(IFERROR(OR(CODE(UPPER(LEFT(B478,1)))&lt;65,CODE(UPPER(LEFT(B478,1)))&gt;90),TRUE),TRUE,OR(NOT(ISTEXT(B478)),LEN(B478)&gt;64,LEN(B478)&lt;&gt;LEN(SUBSTITUTE(B478,"*","")),LEN(B478)&lt;&gt;LEN(SUBSTITUTE(B478,"?","")),LEN(B478)&lt;&gt;LEN(SUBSTITUTE(B478,"~","")),LEN(B478)&lt;&gt;LEN(SUBSTITUTE(B478,"=","")),LEN(B478)&lt;&gt;LEN(SUBSTITUTE(B478,"&lt;","")),LEN(B478)&lt;&gt;LEN(SUBSTITUTE(B478,"&gt;","")))),"ID: tekst zaczynający się od A–Z, do 64 znaków; bez *, ?, ~, =, &lt; i &gt;. Przykład: T-001.",IF(COUNTIFS('Trades'!$A$9:$A$208,B478)&lt;&gt;1,"ID musi pasować do jednego wiersza Trades",IF(NOT(ISNUMBER(C478)),"Podaj prawidłowy czas zamknięcia",IF(OR(C478&lt;1,C478&gt;2958465),"Podaj prawidłowy czas zamknięcia",IF(NOT(ISNUMBER(D478)),"Podaj dodatnią zamkniętą ilość",IF(OR(D478&lt;=0,D478&gt;1000000,ROUND(D478,8)&lt;&gt;D478),"Podaj dodatnią zamkniętą ilość",IF(NOT(ISNUMBER(INDEX('Trades'!$D$9:$D$208,MATCH(B478,'Trades'!$A$9:$A$208,0)))),"Podaj prawidłowy czas otwarcia",IF(C478&lt;INDEX('Trades'!$D$9:$D$208,MATCH(B478,'Trades'!$A$9:$A$208,0)),"Wyjście poprzedza otwarcie",IF(AND(E478&lt;&gt;"",OR(NOT(ISNUMBER(E478)),E478&lt;=0)),"Podaj dodatnią cenę lub pozostaw puste",IF(AND(F478&lt;&gt;"",NOT(ISNUMBER(F478))),"P&amp;L brutto musi być liczbą lub pozostać pusty",IF(AND(ISNUMBER(F478),OR(ABS(F478)&gt;1000000000,ROUND(F478,2)&lt;&gt;F478)),"Kwoty: do 2 miejsc po przecinku; wartość bezwzględna wpisu ≤ 1 000 000 000.",""))))))))))))))))</x:f>
      </x:c>
      <x:c r="I478" s="29" t="str">
        <x:f>IF(ISNUMBER(D478),ROUND(D478,8),"")</x:f>
      </x:c>
      <x:c r="J478" s="29" t="n">
        <x:f>IF(ISNUMBER(F478),1,0)</x:f>
        <x:v>0</x:v>
      </x:c>
      <x:c r="K478" s="29" t="n">
        <x:f>IF(COUNTA(A478:F478)=0,0,1)</x:f>
        <x:v>0</x:v>
      </x:c>
    </x:row>
    <x:row r="479" ht="36" customHeight="1">
      <x:c r="A479" s="34"/>
      <x:c r="B479" s="34"/>
      <x:c r="C479" s="35"/>
      <x:c r="D479" s="36"/>
      <x:c r="E479" s="36"/>
      <x:c r="F479" s="37"/>
      <x:c r="G479" s="38" t="n">
        <x:f>IF(K479=0,0,IF(H479="",1,-1))</x:f>
        <x:v>0</x:v>
      </x:c>
      <x:c r="H479" s="33" t="str">
        <x:f>IF(K479=0,"",IF(A479="","Podaj ID wyjścia",IF(IF(IFERROR(OR(CODE(UPPER(LEFT(A479,1)))&lt;65,CODE(UPPER(LEFT(A479,1)))&gt;90),TRUE),TRUE,OR(NOT(ISTEXT(A479)),LEN(A479)&gt;64,LEN(A479)&lt;&gt;LEN(SUBSTITUTE(A479,"*","")),LEN(A479)&lt;&gt;LEN(SUBSTITUTE(A479,"?","")),LEN(A479)&lt;&gt;LEN(SUBSTITUTE(A479,"~","")),LEN(A479)&lt;&gt;LEN(SUBSTITUTE(A479,"=","")),LEN(A479)&lt;&gt;LEN(SUBSTITUTE(A479,"&lt;","")),LEN(A479)&lt;&gt;LEN(SUBSTITUTE(A479,"&gt;","")))),"ID: tekst zaczynający się od A–Z, do 64 znaków; bez *, ?, ~, =, &lt; i &gt;. Przykład: T-001.",IF(COUNTIFS('Exits'!$A$9:$A$608,A479)&lt;&gt;1,"ID wyjścia się powtarza",IF(B479="","Podaj ID nadrzędnej transakcji",IF(IF(IFERROR(OR(CODE(UPPER(LEFT(B479,1)))&lt;65,CODE(UPPER(LEFT(B479,1)))&gt;90),TRUE),TRUE,OR(NOT(ISTEXT(B479)),LEN(B479)&gt;64,LEN(B479)&lt;&gt;LEN(SUBSTITUTE(B479,"*","")),LEN(B479)&lt;&gt;LEN(SUBSTITUTE(B479,"?","")),LEN(B479)&lt;&gt;LEN(SUBSTITUTE(B479,"~","")),LEN(B479)&lt;&gt;LEN(SUBSTITUTE(B479,"=","")),LEN(B479)&lt;&gt;LEN(SUBSTITUTE(B479,"&lt;","")),LEN(B479)&lt;&gt;LEN(SUBSTITUTE(B479,"&gt;","")))),"ID: tekst zaczynający się od A–Z, do 64 znaków; bez *, ?, ~, =, &lt; i &gt;. Przykład: T-001.",IF(COUNTIFS('Trades'!$A$9:$A$208,B479)&lt;&gt;1,"ID musi pasować do jednego wiersza Trades",IF(NOT(ISNUMBER(C479)),"Podaj prawidłowy czas zamknięcia",IF(OR(C479&lt;1,C479&gt;2958465),"Podaj prawidłowy czas zamknięcia",IF(NOT(ISNUMBER(D479)),"Podaj dodatnią zamkniętą ilość",IF(OR(D479&lt;=0,D479&gt;1000000,ROUND(D479,8)&lt;&gt;D479),"Podaj dodatnią zamkniętą ilość",IF(NOT(ISNUMBER(INDEX('Trades'!$D$9:$D$208,MATCH(B479,'Trades'!$A$9:$A$208,0)))),"Podaj prawidłowy czas otwarcia",IF(C479&lt;INDEX('Trades'!$D$9:$D$208,MATCH(B479,'Trades'!$A$9:$A$208,0)),"Wyjście poprzedza otwarcie",IF(AND(E479&lt;&gt;"",OR(NOT(ISNUMBER(E479)),E479&lt;=0)),"Podaj dodatnią cenę lub pozostaw puste",IF(AND(F479&lt;&gt;"",NOT(ISNUMBER(F479))),"P&amp;L brutto musi być liczbą lub pozostać pusty",IF(AND(ISNUMBER(F479),OR(ABS(F479)&gt;1000000000,ROUND(F479,2)&lt;&gt;F479)),"Kwoty: do 2 miejsc po przecinku; wartość bezwzględna wpisu ≤ 1 000 000 000.",""))))))))))))))))</x:f>
      </x:c>
      <x:c r="I479" s="29" t="str">
        <x:f>IF(ISNUMBER(D479),ROUND(D479,8),"")</x:f>
      </x:c>
      <x:c r="J479" s="29" t="n">
        <x:f>IF(ISNUMBER(F479),1,0)</x:f>
        <x:v>0</x:v>
      </x:c>
      <x:c r="K479" s="29" t="n">
        <x:f>IF(COUNTA(A479:F479)=0,0,1)</x:f>
        <x:v>0</x:v>
      </x:c>
    </x:row>
    <x:row r="480" ht="36" customHeight="1">
      <x:c r="A480" s="34"/>
      <x:c r="B480" s="34"/>
      <x:c r="C480" s="35"/>
      <x:c r="D480" s="36"/>
      <x:c r="E480" s="36"/>
      <x:c r="F480" s="37"/>
      <x:c r="G480" s="38" t="n">
        <x:f>IF(K480=0,0,IF(H480="",1,-1))</x:f>
        <x:v>0</x:v>
      </x:c>
      <x:c r="H480" s="33" t="str">
        <x:f>IF(K480=0,"",IF(A480="","Podaj ID wyjścia",IF(IF(IFERROR(OR(CODE(UPPER(LEFT(A480,1)))&lt;65,CODE(UPPER(LEFT(A480,1)))&gt;90),TRUE),TRUE,OR(NOT(ISTEXT(A480)),LEN(A480)&gt;64,LEN(A480)&lt;&gt;LEN(SUBSTITUTE(A480,"*","")),LEN(A480)&lt;&gt;LEN(SUBSTITUTE(A480,"?","")),LEN(A480)&lt;&gt;LEN(SUBSTITUTE(A480,"~","")),LEN(A480)&lt;&gt;LEN(SUBSTITUTE(A480,"=","")),LEN(A480)&lt;&gt;LEN(SUBSTITUTE(A480,"&lt;","")),LEN(A480)&lt;&gt;LEN(SUBSTITUTE(A480,"&gt;","")))),"ID: tekst zaczynający się od A–Z, do 64 znaków; bez *, ?, ~, =, &lt; i &gt;. Przykład: T-001.",IF(COUNTIFS('Exits'!$A$9:$A$608,A480)&lt;&gt;1,"ID wyjścia się powtarza",IF(B480="","Podaj ID nadrzędnej transakcji",IF(IF(IFERROR(OR(CODE(UPPER(LEFT(B480,1)))&lt;65,CODE(UPPER(LEFT(B480,1)))&gt;90),TRUE),TRUE,OR(NOT(ISTEXT(B480)),LEN(B480)&gt;64,LEN(B480)&lt;&gt;LEN(SUBSTITUTE(B480,"*","")),LEN(B480)&lt;&gt;LEN(SUBSTITUTE(B480,"?","")),LEN(B480)&lt;&gt;LEN(SUBSTITUTE(B480,"~","")),LEN(B480)&lt;&gt;LEN(SUBSTITUTE(B480,"=","")),LEN(B480)&lt;&gt;LEN(SUBSTITUTE(B480,"&lt;","")),LEN(B480)&lt;&gt;LEN(SUBSTITUTE(B480,"&gt;","")))),"ID: tekst zaczynający się od A–Z, do 64 znaków; bez *, ?, ~, =, &lt; i &gt;. Przykład: T-001.",IF(COUNTIFS('Trades'!$A$9:$A$208,B480)&lt;&gt;1,"ID musi pasować do jednego wiersza Trades",IF(NOT(ISNUMBER(C480)),"Podaj prawidłowy czas zamknięcia",IF(OR(C480&lt;1,C480&gt;2958465),"Podaj prawidłowy czas zamknięcia",IF(NOT(ISNUMBER(D480)),"Podaj dodatnią zamkniętą ilość",IF(OR(D480&lt;=0,D480&gt;1000000,ROUND(D480,8)&lt;&gt;D480),"Podaj dodatnią zamkniętą ilość",IF(NOT(ISNUMBER(INDEX('Trades'!$D$9:$D$208,MATCH(B480,'Trades'!$A$9:$A$208,0)))),"Podaj prawidłowy czas otwarcia",IF(C480&lt;INDEX('Trades'!$D$9:$D$208,MATCH(B480,'Trades'!$A$9:$A$208,0)),"Wyjście poprzedza otwarcie",IF(AND(E480&lt;&gt;"",OR(NOT(ISNUMBER(E480)),E480&lt;=0)),"Podaj dodatnią cenę lub pozostaw puste",IF(AND(F480&lt;&gt;"",NOT(ISNUMBER(F480))),"P&amp;L brutto musi być liczbą lub pozostać pusty",IF(AND(ISNUMBER(F480),OR(ABS(F480)&gt;1000000000,ROUND(F480,2)&lt;&gt;F480)),"Kwoty: do 2 miejsc po przecinku; wartość bezwzględna wpisu ≤ 1 000 000 000.",""))))))))))))))))</x:f>
      </x:c>
      <x:c r="I480" s="29" t="str">
        <x:f>IF(ISNUMBER(D480),ROUND(D480,8),"")</x:f>
      </x:c>
      <x:c r="J480" s="29" t="n">
        <x:f>IF(ISNUMBER(F480),1,0)</x:f>
        <x:v>0</x:v>
      </x:c>
      <x:c r="K480" s="29" t="n">
        <x:f>IF(COUNTA(A480:F480)=0,0,1)</x:f>
        <x:v>0</x:v>
      </x:c>
    </x:row>
    <x:row r="481" ht="36" customHeight="1">
      <x:c r="A481" s="34"/>
      <x:c r="B481" s="34"/>
      <x:c r="C481" s="35"/>
      <x:c r="D481" s="36"/>
      <x:c r="E481" s="36"/>
      <x:c r="F481" s="37"/>
      <x:c r="G481" s="38" t="n">
        <x:f>IF(K481=0,0,IF(H481="",1,-1))</x:f>
        <x:v>0</x:v>
      </x:c>
      <x:c r="H481" s="33" t="str">
        <x:f>IF(K481=0,"",IF(A481="","Podaj ID wyjścia",IF(IF(IFERROR(OR(CODE(UPPER(LEFT(A481,1)))&lt;65,CODE(UPPER(LEFT(A481,1)))&gt;90),TRUE),TRUE,OR(NOT(ISTEXT(A481)),LEN(A481)&gt;64,LEN(A481)&lt;&gt;LEN(SUBSTITUTE(A481,"*","")),LEN(A481)&lt;&gt;LEN(SUBSTITUTE(A481,"?","")),LEN(A481)&lt;&gt;LEN(SUBSTITUTE(A481,"~","")),LEN(A481)&lt;&gt;LEN(SUBSTITUTE(A481,"=","")),LEN(A481)&lt;&gt;LEN(SUBSTITUTE(A481,"&lt;","")),LEN(A481)&lt;&gt;LEN(SUBSTITUTE(A481,"&gt;","")))),"ID: tekst zaczynający się od A–Z, do 64 znaków; bez *, ?, ~, =, &lt; i &gt;. Przykład: T-001.",IF(COUNTIFS('Exits'!$A$9:$A$608,A481)&lt;&gt;1,"ID wyjścia się powtarza",IF(B481="","Podaj ID nadrzędnej transakcji",IF(IF(IFERROR(OR(CODE(UPPER(LEFT(B481,1)))&lt;65,CODE(UPPER(LEFT(B481,1)))&gt;90),TRUE),TRUE,OR(NOT(ISTEXT(B481)),LEN(B481)&gt;64,LEN(B481)&lt;&gt;LEN(SUBSTITUTE(B481,"*","")),LEN(B481)&lt;&gt;LEN(SUBSTITUTE(B481,"?","")),LEN(B481)&lt;&gt;LEN(SUBSTITUTE(B481,"~","")),LEN(B481)&lt;&gt;LEN(SUBSTITUTE(B481,"=","")),LEN(B481)&lt;&gt;LEN(SUBSTITUTE(B481,"&lt;","")),LEN(B481)&lt;&gt;LEN(SUBSTITUTE(B481,"&gt;","")))),"ID: tekst zaczynający się od A–Z, do 64 znaków; bez *, ?, ~, =, &lt; i &gt;. Przykład: T-001.",IF(COUNTIFS('Trades'!$A$9:$A$208,B481)&lt;&gt;1,"ID musi pasować do jednego wiersza Trades",IF(NOT(ISNUMBER(C481)),"Podaj prawidłowy czas zamknięcia",IF(OR(C481&lt;1,C481&gt;2958465),"Podaj prawidłowy czas zamknięcia",IF(NOT(ISNUMBER(D481)),"Podaj dodatnią zamkniętą ilość",IF(OR(D481&lt;=0,D481&gt;1000000,ROUND(D481,8)&lt;&gt;D481),"Podaj dodatnią zamkniętą ilość",IF(NOT(ISNUMBER(INDEX('Trades'!$D$9:$D$208,MATCH(B481,'Trades'!$A$9:$A$208,0)))),"Podaj prawidłowy czas otwarcia",IF(C481&lt;INDEX('Trades'!$D$9:$D$208,MATCH(B481,'Trades'!$A$9:$A$208,0)),"Wyjście poprzedza otwarcie",IF(AND(E481&lt;&gt;"",OR(NOT(ISNUMBER(E481)),E481&lt;=0)),"Podaj dodatnią cenę lub pozostaw puste",IF(AND(F481&lt;&gt;"",NOT(ISNUMBER(F481))),"P&amp;L brutto musi być liczbą lub pozostać pusty",IF(AND(ISNUMBER(F481),OR(ABS(F481)&gt;1000000000,ROUND(F481,2)&lt;&gt;F481)),"Kwoty: do 2 miejsc po przecinku; wartość bezwzględna wpisu ≤ 1 000 000 000.",""))))))))))))))))</x:f>
      </x:c>
      <x:c r="I481" s="29" t="str">
        <x:f>IF(ISNUMBER(D481),ROUND(D481,8),"")</x:f>
      </x:c>
      <x:c r="J481" s="29" t="n">
        <x:f>IF(ISNUMBER(F481),1,0)</x:f>
        <x:v>0</x:v>
      </x:c>
      <x:c r="K481" s="29" t="n">
        <x:f>IF(COUNTA(A481:F481)=0,0,1)</x:f>
        <x:v>0</x:v>
      </x:c>
    </x:row>
    <x:row r="482" ht="36" customHeight="1">
      <x:c r="A482" s="34"/>
      <x:c r="B482" s="34"/>
      <x:c r="C482" s="35"/>
      <x:c r="D482" s="36"/>
      <x:c r="E482" s="36"/>
      <x:c r="F482" s="37"/>
      <x:c r="G482" s="38" t="n">
        <x:f>IF(K482=0,0,IF(H482="",1,-1))</x:f>
        <x:v>0</x:v>
      </x:c>
      <x:c r="H482" s="33" t="str">
        <x:f>IF(K482=0,"",IF(A482="","Podaj ID wyjścia",IF(IF(IFERROR(OR(CODE(UPPER(LEFT(A482,1)))&lt;65,CODE(UPPER(LEFT(A482,1)))&gt;90),TRUE),TRUE,OR(NOT(ISTEXT(A482)),LEN(A482)&gt;64,LEN(A482)&lt;&gt;LEN(SUBSTITUTE(A482,"*","")),LEN(A482)&lt;&gt;LEN(SUBSTITUTE(A482,"?","")),LEN(A482)&lt;&gt;LEN(SUBSTITUTE(A482,"~","")),LEN(A482)&lt;&gt;LEN(SUBSTITUTE(A482,"=","")),LEN(A482)&lt;&gt;LEN(SUBSTITUTE(A482,"&lt;","")),LEN(A482)&lt;&gt;LEN(SUBSTITUTE(A482,"&gt;","")))),"ID: tekst zaczynający się od A–Z, do 64 znaków; bez *, ?, ~, =, &lt; i &gt;. Przykład: T-001.",IF(COUNTIFS('Exits'!$A$9:$A$608,A482)&lt;&gt;1,"ID wyjścia się powtarza",IF(B482="","Podaj ID nadrzędnej transakcji",IF(IF(IFERROR(OR(CODE(UPPER(LEFT(B482,1)))&lt;65,CODE(UPPER(LEFT(B482,1)))&gt;90),TRUE),TRUE,OR(NOT(ISTEXT(B482)),LEN(B482)&gt;64,LEN(B482)&lt;&gt;LEN(SUBSTITUTE(B482,"*","")),LEN(B482)&lt;&gt;LEN(SUBSTITUTE(B482,"?","")),LEN(B482)&lt;&gt;LEN(SUBSTITUTE(B482,"~","")),LEN(B482)&lt;&gt;LEN(SUBSTITUTE(B482,"=","")),LEN(B482)&lt;&gt;LEN(SUBSTITUTE(B482,"&lt;","")),LEN(B482)&lt;&gt;LEN(SUBSTITUTE(B482,"&gt;","")))),"ID: tekst zaczynający się od A–Z, do 64 znaków; bez *, ?, ~, =, &lt; i &gt;. Przykład: T-001.",IF(COUNTIFS('Trades'!$A$9:$A$208,B482)&lt;&gt;1,"ID musi pasować do jednego wiersza Trades",IF(NOT(ISNUMBER(C482)),"Podaj prawidłowy czas zamknięcia",IF(OR(C482&lt;1,C482&gt;2958465),"Podaj prawidłowy czas zamknięcia",IF(NOT(ISNUMBER(D482)),"Podaj dodatnią zamkniętą ilość",IF(OR(D482&lt;=0,D482&gt;1000000,ROUND(D482,8)&lt;&gt;D482),"Podaj dodatnią zamkniętą ilość",IF(NOT(ISNUMBER(INDEX('Trades'!$D$9:$D$208,MATCH(B482,'Trades'!$A$9:$A$208,0)))),"Podaj prawidłowy czas otwarcia",IF(C482&lt;INDEX('Trades'!$D$9:$D$208,MATCH(B482,'Trades'!$A$9:$A$208,0)),"Wyjście poprzedza otwarcie",IF(AND(E482&lt;&gt;"",OR(NOT(ISNUMBER(E482)),E482&lt;=0)),"Podaj dodatnią cenę lub pozostaw puste",IF(AND(F482&lt;&gt;"",NOT(ISNUMBER(F482))),"P&amp;L brutto musi być liczbą lub pozostać pusty",IF(AND(ISNUMBER(F482),OR(ABS(F482)&gt;1000000000,ROUND(F482,2)&lt;&gt;F482)),"Kwoty: do 2 miejsc po przecinku; wartość bezwzględna wpisu ≤ 1 000 000 000.",""))))))))))))))))</x:f>
      </x:c>
      <x:c r="I482" s="29" t="str">
        <x:f>IF(ISNUMBER(D482),ROUND(D482,8),"")</x:f>
      </x:c>
      <x:c r="J482" s="29" t="n">
        <x:f>IF(ISNUMBER(F482),1,0)</x:f>
        <x:v>0</x:v>
      </x:c>
      <x:c r="K482" s="29" t="n">
        <x:f>IF(COUNTA(A482:F482)=0,0,1)</x:f>
        <x:v>0</x:v>
      </x:c>
    </x:row>
    <x:row r="483" ht="36" customHeight="1">
      <x:c r="A483" s="34"/>
      <x:c r="B483" s="34"/>
      <x:c r="C483" s="35"/>
      <x:c r="D483" s="36"/>
      <x:c r="E483" s="36"/>
      <x:c r="F483" s="37"/>
      <x:c r="G483" s="38" t="n">
        <x:f>IF(K483=0,0,IF(H483="",1,-1))</x:f>
        <x:v>0</x:v>
      </x:c>
      <x:c r="H483" s="33" t="str">
        <x:f>IF(K483=0,"",IF(A483="","Podaj ID wyjścia",IF(IF(IFERROR(OR(CODE(UPPER(LEFT(A483,1)))&lt;65,CODE(UPPER(LEFT(A483,1)))&gt;90),TRUE),TRUE,OR(NOT(ISTEXT(A483)),LEN(A483)&gt;64,LEN(A483)&lt;&gt;LEN(SUBSTITUTE(A483,"*","")),LEN(A483)&lt;&gt;LEN(SUBSTITUTE(A483,"?","")),LEN(A483)&lt;&gt;LEN(SUBSTITUTE(A483,"~","")),LEN(A483)&lt;&gt;LEN(SUBSTITUTE(A483,"=","")),LEN(A483)&lt;&gt;LEN(SUBSTITUTE(A483,"&lt;","")),LEN(A483)&lt;&gt;LEN(SUBSTITUTE(A483,"&gt;","")))),"ID: tekst zaczynający się od A–Z, do 64 znaków; bez *, ?, ~, =, &lt; i &gt;. Przykład: T-001.",IF(COUNTIFS('Exits'!$A$9:$A$608,A483)&lt;&gt;1,"ID wyjścia się powtarza",IF(B483="","Podaj ID nadrzędnej transakcji",IF(IF(IFERROR(OR(CODE(UPPER(LEFT(B483,1)))&lt;65,CODE(UPPER(LEFT(B483,1)))&gt;90),TRUE),TRUE,OR(NOT(ISTEXT(B483)),LEN(B483)&gt;64,LEN(B483)&lt;&gt;LEN(SUBSTITUTE(B483,"*","")),LEN(B483)&lt;&gt;LEN(SUBSTITUTE(B483,"?","")),LEN(B483)&lt;&gt;LEN(SUBSTITUTE(B483,"~","")),LEN(B483)&lt;&gt;LEN(SUBSTITUTE(B483,"=","")),LEN(B483)&lt;&gt;LEN(SUBSTITUTE(B483,"&lt;","")),LEN(B483)&lt;&gt;LEN(SUBSTITUTE(B483,"&gt;","")))),"ID: tekst zaczynający się od A–Z, do 64 znaków; bez *, ?, ~, =, &lt; i &gt;. Przykład: T-001.",IF(COUNTIFS('Trades'!$A$9:$A$208,B483)&lt;&gt;1,"ID musi pasować do jednego wiersza Trades",IF(NOT(ISNUMBER(C483)),"Podaj prawidłowy czas zamknięcia",IF(OR(C483&lt;1,C483&gt;2958465),"Podaj prawidłowy czas zamknięcia",IF(NOT(ISNUMBER(D483)),"Podaj dodatnią zamkniętą ilość",IF(OR(D483&lt;=0,D483&gt;1000000,ROUND(D483,8)&lt;&gt;D483),"Podaj dodatnią zamkniętą ilość",IF(NOT(ISNUMBER(INDEX('Trades'!$D$9:$D$208,MATCH(B483,'Trades'!$A$9:$A$208,0)))),"Podaj prawidłowy czas otwarcia",IF(C483&lt;INDEX('Trades'!$D$9:$D$208,MATCH(B483,'Trades'!$A$9:$A$208,0)),"Wyjście poprzedza otwarcie",IF(AND(E483&lt;&gt;"",OR(NOT(ISNUMBER(E483)),E483&lt;=0)),"Podaj dodatnią cenę lub pozostaw puste",IF(AND(F483&lt;&gt;"",NOT(ISNUMBER(F483))),"P&amp;L brutto musi być liczbą lub pozostać pusty",IF(AND(ISNUMBER(F483),OR(ABS(F483)&gt;1000000000,ROUND(F483,2)&lt;&gt;F483)),"Kwoty: do 2 miejsc po przecinku; wartość bezwzględna wpisu ≤ 1 000 000 000.",""))))))))))))))))</x:f>
      </x:c>
      <x:c r="I483" s="29" t="str">
        <x:f>IF(ISNUMBER(D483),ROUND(D483,8),"")</x:f>
      </x:c>
      <x:c r="J483" s="29" t="n">
        <x:f>IF(ISNUMBER(F483),1,0)</x:f>
        <x:v>0</x:v>
      </x:c>
      <x:c r="K483" s="29" t="n">
        <x:f>IF(COUNTA(A483:F483)=0,0,1)</x:f>
        <x:v>0</x:v>
      </x:c>
    </x:row>
    <x:row r="484" ht="36" customHeight="1">
      <x:c r="A484" s="34"/>
      <x:c r="B484" s="34"/>
      <x:c r="C484" s="35"/>
      <x:c r="D484" s="36"/>
      <x:c r="E484" s="36"/>
      <x:c r="F484" s="37"/>
      <x:c r="G484" s="38" t="n">
        <x:f>IF(K484=0,0,IF(H484="",1,-1))</x:f>
        <x:v>0</x:v>
      </x:c>
      <x:c r="H484" s="33" t="str">
        <x:f>IF(K484=0,"",IF(A484="","Podaj ID wyjścia",IF(IF(IFERROR(OR(CODE(UPPER(LEFT(A484,1)))&lt;65,CODE(UPPER(LEFT(A484,1)))&gt;90),TRUE),TRUE,OR(NOT(ISTEXT(A484)),LEN(A484)&gt;64,LEN(A484)&lt;&gt;LEN(SUBSTITUTE(A484,"*","")),LEN(A484)&lt;&gt;LEN(SUBSTITUTE(A484,"?","")),LEN(A484)&lt;&gt;LEN(SUBSTITUTE(A484,"~","")),LEN(A484)&lt;&gt;LEN(SUBSTITUTE(A484,"=","")),LEN(A484)&lt;&gt;LEN(SUBSTITUTE(A484,"&lt;","")),LEN(A484)&lt;&gt;LEN(SUBSTITUTE(A484,"&gt;","")))),"ID: tekst zaczynający się od A–Z, do 64 znaków; bez *, ?, ~, =, &lt; i &gt;. Przykład: T-001.",IF(COUNTIFS('Exits'!$A$9:$A$608,A484)&lt;&gt;1,"ID wyjścia się powtarza",IF(B484="","Podaj ID nadrzędnej transakcji",IF(IF(IFERROR(OR(CODE(UPPER(LEFT(B484,1)))&lt;65,CODE(UPPER(LEFT(B484,1)))&gt;90),TRUE),TRUE,OR(NOT(ISTEXT(B484)),LEN(B484)&gt;64,LEN(B484)&lt;&gt;LEN(SUBSTITUTE(B484,"*","")),LEN(B484)&lt;&gt;LEN(SUBSTITUTE(B484,"?","")),LEN(B484)&lt;&gt;LEN(SUBSTITUTE(B484,"~","")),LEN(B484)&lt;&gt;LEN(SUBSTITUTE(B484,"=","")),LEN(B484)&lt;&gt;LEN(SUBSTITUTE(B484,"&lt;","")),LEN(B484)&lt;&gt;LEN(SUBSTITUTE(B484,"&gt;","")))),"ID: tekst zaczynający się od A–Z, do 64 znaków; bez *, ?, ~, =, &lt; i &gt;. Przykład: T-001.",IF(COUNTIFS('Trades'!$A$9:$A$208,B484)&lt;&gt;1,"ID musi pasować do jednego wiersza Trades",IF(NOT(ISNUMBER(C484)),"Podaj prawidłowy czas zamknięcia",IF(OR(C484&lt;1,C484&gt;2958465),"Podaj prawidłowy czas zamknięcia",IF(NOT(ISNUMBER(D484)),"Podaj dodatnią zamkniętą ilość",IF(OR(D484&lt;=0,D484&gt;1000000,ROUND(D484,8)&lt;&gt;D484),"Podaj dodatnią zamkniętą ilość",IF(NOT(ISNUMBER(INDEX('Trades'!$D$9:$D$208,MATCH(B484,'Trades'!$A$9:$A$208,0)))),"Podaj prawidłowy czas otwarcia",IF(C484&lt;INDEX('Trades'!$D$9:$D$208,MATCH(B484,'Trades'!$A$9:$A$208,0)),"Wyjście poprzedza otwarcie",IF(AND(E484&lt;&gt;"",OR(NOT(ISNUMBER(E484)),E484&lt;=0)),"Podaj dodatnią cenę lub pozostaw puste",IF(AND(F484&lt;&gt;"",NOT(ISNUMBER(F484))),"P&amp;L brutto musi być liczbą lub pozostać pusty",IF(AND(ISNUMBER(F484),OR(ABS(F484)&gt;1000000000,ROUND(F484,2)&lt;&gt;F484)),"Kwoty: do 2 miejsc po przecinku; wartość bezwzględna wpisu ≤ 1 000 000 000.",""))))))))))))))))</x:f>
      </x:c>
      <x:c r="I484" s="29" t="str">
        <x:f>IF(ISNUMBER(D484),ROUND(D484,8),"")</x:f>
      </x:c>
      <x:c r="J484" s="29" t="n">
        <x:f>IF(ISNUMBER(F484),1,0)</x:f>
        <x:v>0</x:v>
      </x:c>
      <x:c r="K484" s="29" t="n">
        <x:f>IF(COUNTA(A484:F484)=0,0,1)</x:f>
        <x:v>0</x:v>
      </x:c>
    </x:row>
    <x:row r="485" ht="36" customHeight="1">
      <x:c r="A485" s="34"/>
      <x:c r="B485" s="34"/>
      <x:c r="C485" s="35"/>
      <x:c r="D485" s="36"/>
      <x:c r="E485" s="36"/>
      <x:c r="F485" s="37"/>
      <x:c r="G485" s="38" t="n">
        <x:f>IF(K485=0,0,IF(H485="",1,-1))</x:f>
        <x:v>0</x:v>
      </x:c>
      <x:c r="H485" s="33" t="str">
        <x:f>IF(K485=0,"",IF(A485="","Podaj ID wyjścia",IF(IF(IFERROR(OR(CODE(UPPER(LEFT(A485,1)))&lt;65,CODE(UPPER(LEFT(A485,1)))&gt;90),TRUE),TRUE,OR(NOT(ISTEXT(A485)),LEN(A485)&gt;64,LEN(A485)&lt;&gt;LEN(SUBSTITUTE(A485,"*","")),LEN(A485)&lt;&gt;LEN(SUBSTITUTE(A485,"?","")),LEN(A485)&lt;&gt;LEN(SUBSTITUTE(A485,"~","")),LEN(A485)&lt;&gt;LEN(SUBSTITUTE(A485,"=","")),LEN(A485)&lt;&gt;LEN(SUBSTITUTE(A485,"&lt;","")),LEN(A485)&lt;&gt;LEN(SUBSTITUTE(A485,"&gt;","")))),"ID: tekst zaczynający się od A–Z, do 64 znaków; bez *, ?, ~, =, &lt; i &gt;. Przykład: T-001.",IF(COUNTIFS('Exits'!$A$9:$A$608,A485)&lt;&gt;1,"ID wyjścia się powtarza",IF(B485="","Podaj ID nadrzędnej transakcji",IF(IF(IFERROR(OR(CODE(UPPER(LEFT(B485,1)))&lt;65,CODE(UPPER(LEFT(B485,1)))&gt;90),TRUE),TRUE,OR(NOT(ISTEXT(B485)),LEN(B485)&gt;64,LEN(B485)&lt;&gt;LEN(SUBSTITUTE(B485,"*","")),LEN(B485)&lt;&gt;LEN(SUBSTITUTE(B485,"?","")),LEN(B485)&lt;&gt;LEN(SUBSTITUTE(B485,"~","")),LEN(B485)&lt;&gt;LEN(SUBSTITUTE(B485,"=","")),LEN(B485)&lt;&gt;LEN(SUBSTITUTE(B485,"&lt;","")),LEN(B485)&lt;&gt;LEN(SUBSTITUTE(B485,"&gt;","")))),"ID: tekst zaczynający się od A–Z, do 64 znaków; bez *, ?, ~, =, &lt; i &gt;. Przykład: T-001.",IF(COUNTIFS('Trades'!$A$9:$A$208,B485)&lt;&gt;1,"ID musi pasować do jednego wiersza Trades",IF(NOT(ISNUMBER(C485)),"Podaj prawidłowy czas zamknięcia",IF(OR(C485&lt;1,C485&gt;2958465),"Podaj prawidłowy czas zamknięcia",IF(NOT(ISNUMBER(D485)),"Podaj dodatnią zamkniętą ilość",IF(OR(D485&lt;=0,D485&gt;1000000,ROUND(D485,8)&lt;&gt;D485),"Podaj dodatnią zamkniętą ilość",IF(NOT(ISNUMBER(INDEX('Trades'!$D$9:$D$208,MATCH(B485,'Trades'!$A$9:$A$208,0)))),"Podaj prawidłowy czas otwarcia",IF(C485&lt;INDEX('Trades'!$D$9:$D$208,MATCH(B485,'Trades'!$A$9:$A$208,0)),"Wyjście poprzedza otwarcie",IF(AND(E485&lt;&gt;"",OR(NOT(ISNUMBER(E485)),E485&lt;=0)),"Podaj dodatnią cenę lub pozostaw puste",IF(AND(F485&lt;&gt;"",NOT(ISNUMBER(F485))),"P&amp;L brutto musi być liczbą lub pozostać pusty",IF(AND(ISNUMBER(F485),OR(ABS(F485)&gt;1000000000,ROUND(F485,2)&lt;&gt;F485)),"Kwoty: do 2 miejsc po przecinku; wartość bezwzględna wpisu ≤ 1 000 000 000.",""))))))))))))))))</x:f>
      </x:c>
      <x:c r="I485" s="29" t="str">
        <x:f>IF(ISNUMBER(D485),ROUND(D485,8),"")</x:f>
      </x:c>
      <x:c r="J485" s="29" t="n">
        <x:f>IF(ISNUMBER(F485),1,0)</x:f>
        <x:v>0</x:v>
      </x:c>
      <x:c r="K485" s="29" t="n">
        <x:f>IF(COUNTA(A485:F485)=0,0,1)</x:f>
        <x:v>0</x:v>
      </x:c>
    </x:row>
    <x:row r="486" ht="36" customHeight="1">
      <x:c r="A486" s="34"/>
      <x:c r="B486" s="34"/>
      <x:c r="C486" s="35"/>
      <x:c r="D486" s="36"/>
      <x:c r="E486" s="36"/>
      <x:c r="F486" s="37"/>
      <x:c r="G486" s="38" t="n">
        <x:f>IF(K486=0,0,IF(H486="",1,-1))</x:f>
        <x:v>0</x:v>
      </x:c>
      <x:c r="H486" s="33" t="str">
        <x:f>IF(K486=0,"",IF(A486="","Podaj ID wyjścia",IF(IF(IFERROR(OR(CODE(UPPER(LEFT(A486,1)))&lt;65,CODE(UPPER(LEFT(A486,1)))&gt;90),TRUE),TRUE,OR(NOT(ISTEXT(A486)),LEN(A486)&gt;64,LEN(A486)&lt;&gt;LEN(SUBSTITUTE(A486,"*","")),LEN(A486)&lt;&gt;LEN(SUBSTITUTE(A486,"?","")),LEN(A486)&lt;&gt;LEN(SUBSTITUTE(A486,"~","")),LEN(A486)&lt;&gt;LEN(SUBSTITUTE(A486,"=","")),LEN(A486)&lt;&gt;LEN(SUBSTITUTE(A486,"&lt;","")),LEN(A486)&lt;&gt;LEN(SUBSTITUTE(A486,"&gt;","")))),"ID: tekst zaczynający się od A–Z, do 64 znaków; bez *, ?, ~, =, &lt; i &gt;. Przykład: T-001.",IF(COUNTIFS('Exits'!$A$9:$A$608,A486)&lt;&gt;1,"ID wyjścia się powtarza",IF(B486="","Podaj ID nadrzędnej transakcji",IF(IF(IFERROR(OR(CODE(UPPER(LEFT(B486,1)))&lt;65,CODE(UPPER(LEFT(B486,1)))&gt;90),TRUE),TRUE,OR(NOT(ISTEXT(B486)),LEN(B486)&gt;64,LEN(B486)&lt;&gt;LEN(SUBSTITUTE(B486,"*","")),LEN(B486)&lt;&gt;LEN(SUBSTITUTE(B486,"?","")),LEN(B486)&lt;&gt;LEN(SUBSTITUTE(B486,"~","")),LEN(B486)&lt;&gt;LEN(SUBSTITUTE(B486,"=","")),LEN(B486)&lt;&gt;LEN(SUBSTITUTE(B486,"&lt;","")),LEN(B486)&lt;&gt;LEN(SUBSTITUTE(B486,"&gt;","")))),"ID: tekst zaczynający się od A–Z, do 64 znaków; bez *, ?, ~, =, &lt; i &gt;. Przykład: T-001.",IF(COUNTIFS('Trades'!$A$9:$A$208,B486)&lt;&gt;1,"ID musi pasować do jednego wiersza Trades",IF(NOT(ISNUMBER(C486)),"Podaj prawidłowy czas zamknięcia",IF(OR(C486&lt;1,C486&gt;2958465),"Podaj prawidłowy czas zamknięcia",IF(NOT(ISNUMBER(D486)),"Podaj dodatnią zamkniętą ilość",IF(OR(D486&lt;=0,D486&gt;1000000,ROUND(D486,8)&lt;&gt;D486),"Podaj dodatnią zamkniętą ilość",IF(NOT(ISNUMBER(INDEX('Trades'!$D$9:$D$208,MATCH(B486,'Trades'!$A$9:$A$208,0)))),"Podaj prawidłowy czas otwarcia",IF(C486&lt;INDEX('Trades'!$D$9:$D$208,MATCH(B486,'Trades'!$A$9:$A$208,0)),"Wyjście poprzedza otwarcie",IF(AND(E486&lt;&gt;"",OR(NOT(ISNUMBER(E486)),E486&lt;=0)),"Podaj dodatnią cenę lub pozostaw puste",IF(AND(F486&lt;&gt;"",NOT(ISNUMBER(F486))),"P&amp;L brutto musi być liczbą lub pozostać pusty",IF(AND(ISNUMBER(F486),OR(ABS(F486)&gt;1000000000,ROUND(F486,2)&lt;&gt;F486)),"Kwoty: do 2 miejsc po przecinku; wartość bezwzględna wpisu ≤ 1 000 000 000.",""))))))))))))))))</x:f>
      </x:c>
      <x:c r="I486" s="29" t="str">
        <x:f>IF(ISNUMBER(D486),ROUND(D486,8),"")</x:f>
      </x:c>
      <x:c r="J486" s="29" t="n">
        <x:f>IF(ISNUMBER(F486),1,0)</x:f>
        <x:v>0</x:v>
      </x:c>
      <x:c r="K486" s="29" t="n">
        <x:f>IF(COUNTA(A486:F486)=0,0,1)</x:f>
        <x:v>0</x:v>
      </x:c>
    </x:row>
    <x:row r="487" ht="36" customHeight="1">
      <x:c r="A487" s="34"/>
      <x:c r="B487" s="34"/>
      <x:c r="C487" s="35"/>
      <x:c r="D487" s="36"/>
      <x:c r="E487" s="36"/>
      <x:c r="F487" s="37"/>
      <x:c r="G487" s="38" t="n">
        <x:f>IF(K487=0,0,IF(H487="",1,-1))</x:f>
        <x:v>0</x:v>
      </x:c>
      <x:c r="H487" s="33" t="str">
        <x:f>IF(K487=0,"",IF(A487="","Podaj ID wyjścia",IF(IF(IFERROR(OR(CODE(UPPER(LEFT(A487,1)))&lt;65,CODE(UPPER(LEFT(A487,1)))&gt;90),TRUE),TRUE,OR(NOT(ISTEXT(A487)),LEN(A487)&gt;64,LEN(A487)&lt;&gt;LEN(SUBSTITUTE(A487,"*","")),LEN(A487)&lt;&gt;LEN(SUBSTITUTE(A487,"?","")),LEN(A487)&lt;&gt;LEN(SUBSTITUTE(A487,"~","")),LEN(A487)&lt;&gt;LEN(SUBSTITUTE(A487,"=","")),LEN(A487)&lt;&gt;LEN(SUBSTITUTE(A487,"&lt;","")),LEN(A487)&lt;&gt;LEN(SUBSTITUTE(A487,"&gt;","")))),"ID: tekst zaczynający się od A–Z, do 64 znaków; bez *, ?, ~, =, &lt; i &gt;. Przykład: T-001.",IF(COUNTIFS('Exits'!$A$9:$A$608,A487)&lt;&gt;1,"ID wyjścia się powtarza",IF(B487="","Podaj ID nadrzędnej transakcji",IF(IF(IFERROR(OR(CODE(UPPER(LEFT(B487,1)))&lt;65,CODE(UPPER(LEFT(B487,1)))&gt;90),TRUE),TRUE,OR(NOT(ISTEXT(B487)),LEN(B487)&gt;64,LEN(B487)&lt;&gt;LEN(SUBSTITUTE(B487,"*","")),LEN(B487)&lt;&gt;LEN(SUBSTITUTE(B487,"?","")),LEN(B487)&lt;&gt;LEN(SUBSTITUTE(B487,"~","")),LEN(B487)&lt;&gt;LEN(SUBSTITUTE(B487,"=","")),LEN(B487)&lt;&gt;LEN(SUBSTITUTE(B487,"&lt;","")),LEN(B487)&lt;&gt;LEN(SUBSTITUTE(B487,"&gt;","")))),"ID: tekst zaczynający się od A–Z, do 64 znaków; bez *, ?, ~, =, &lt; i &gt;. Przykład: T-001.",IF(COUNTIFS('Trades'!$A$9:$A$208,B487)&lt;&gt;1,"ID musi pasować do jednego wiersza Trades",IF(NOT(ISNUMBER(C487)),"Podaj prawidłowy czas zamknięcia",IF(OR(C487&lt;1,C487&gt;2958465),"Podaj prawidłowy czas zamknięcia",IF(NOT(ISNUMBER(D487)),"Podaj dodatnią zamkniętą ilość",IF(OR(D487&lt;=0,D487&gt;1000000,ROUND(D487,8)&lt;&gt;D487),"Podaj dodatnią zamkniętą ilość",IF(NOT(ISNUMBER(INDEX('Trades'!$D$9:$D$208,MATCH(B487,'Trades'!$A$9:$A$208,0)))),"Podaj prawidłowy czas otwarcia",IF(C487&lt;INDEX('Trades'!$D$9:$D$208,MATCH(B487,'Trades'!$A$9:$A$208,0)),"Wyjście poprzedza otwarcie",IF(AND(E487&lt;&gt;"",OR(NOT(ISNUMBER(E487)),E487&lt;=0)),"Podaj dodatnią cenę lub pozostaw puste",IF(AND(F487&lt;&gt;"",NOT(ISNUMBER(F487))),"P&amp;L brutto musi być liczbą lub pozostać pusty",IF(AND(ISNUMBER(F487),OR(ABS(F487)&gt;1000000000,ROUND(F487,2)&lt;&gt;F487)),"Kwoty: do 2 miejsc po przecinku; wartość bezwzględna wpisu ≤ 1 000 000 000.",""))))))))))))))))</x:f>
      </x:c>
      <x:c r="I487" s="29" t="str">
        <x:f>IF(ISNUMBER(D487),ROUND(D487,8),"")</x:f>
      </x:c>
      <x:c r="J487" s="29" t="n">
        <x:f>IF(ISNUMBER(F487),1,0)</x:f>
        <x:v>0</x:v>
      </x:c>
      <x:c r="K487" s="29" t="n">
        <x:f>IF(COUNTA(A487:F487)=0,0,1)</x:f>
        <x:v>0</x:v>
      </x:c>
    </x:row>
    <x:row r="488" ht="36" customHeight="1">
      <x:c r="A488" s="34"/>
      <x:c r="B488" s="34"/>
      <x:c r="C488" s="35"/>
      <x:c r="D488" s="36"/>
      <x:c r="E488" s="36"/>
      <x:c r="F488" s="37"/>
      <x:c r="G488" s="38" t="n">
        <x:f>IF(K488=0,0,IF(H488="",1,-1))</x:f>
        <x:v>0</x:v>
      </x:c>
      <x:c r="H488" s="33" t="str">
        <x:f>IF(K488=0,"",IF(A488="","Podaj ID wyjścia",IF(IF(IFERROR(OR(CODE(UPPER(LEFT(A488,1)))&lt;65,CODE(UPPER(LEFT(A488,1)))&gt;90),TRUE),TRUE,OR(NOT(ISTEXT(A488)),LEN(A488)&gt;64,LEN(A488)&lt;&gt;LEN(SUBSTITUTE(A488,"*","")),LEN(A488)&lt;&gt;LEN(SUBSTITUTE(A488,"?","")),LEN(A488)&lt;&gt;LEN(SUBSTITUTE(A488,"~","")),LEN(A488)&lt;&gt;LEN(SUBSTITUTE(A488,"=","")),LEN(A488)&lt;&gt;LEN(SUBSTITUTE(A488,"&lt;","")),LEN(A488)&lt;&gt;LEN(SUBSTITUTE(A488,"&gt;","")))),"ID: tekst zaczynający się od A–Z, do 64 znaków; bez *, ?, ~, =, &lt; i &gt;. Przykład: T-001.",IF(COUNTIFS('Exits'!$A$9:$A$608,A488)&lt;&gt;1,"ID wyjścia się powtarza",IF(B488="","Podaj ID nadrzędnej transakcji",IF(IF(IFERROR(OR(CODE(UPPER(LEFT(B488,1)))&lt;65,CODE(UPPER(LEFT(B488,1)))&gt;90),TRUE),TRUE,OR(NOT(ISTEXT(B488)),LEN(B488)&gt;64,LEN(B488)&lt;&gt;LEN(SUBSTITUTE(B488,"*","")),LEN(B488)&lt;&gt;LEN(SUBSTITUTE(B488,"?","")),LEN(B488)&lt;&gt;LEN(SUBSTITUTE(B488,"~","")),LEN(B488)&lt;&gt;LEN(SUBSTITUTE(B488,"=","")),LEN(B488)&lt;&gt;LEN(SUBSTITUTE(B488,"&lt;","")),LEN(B488)&lt;&gt;LEN(SUBSTITUTE(B488,"&gt;","")))),"ID: tekst zaczynający się od A–Z, do 64 znaków; bez *, ?, ~, =, &lt; i &gt;. Przykład: T-001.",IF(COUNTIFS('Trades'!$A$9:$A$208,B488)&lt;&gt;1,"ID musi pasować do jednego wiersza Trades",IF(NOT(ISNUMBER(C488)),"Podaj prawidłowy czas zamknięcia",IF(OR(C488&lt;1,C488&gt;2958465),"Podaj prawidłowy czas zamknięcia",IF(NOT(ISNUMBER(D488)),"Podaj dodatnią zamkniętą ilość",IF(OR(D488&lt;=0,D488&gt;1000000,ROUND(D488,8)&lt;&gt;D488),"Podaj dodatnią zamkniętą ilość",IF(NOT(ISNUMBER(INDEX('Trades'!$D$9:$D$208,MATCH(B488,'Trades'!$A$9:$A$208,0)))),"Podaj prawidłowy czas otwarcia",IF(C488&lt;INDEX('Trades'!$D$9:$D$208,MATCH(B488,'Trades'!$A$9:$A$208,0)),"Wyjście poprzedza otwarcie",IF(AND(E488&lt;&gt;"",OR(NOT(ISNUMBER(E488)),E488&lt;=0)),"Podaj dodatnią cenę lub pozostaw puste",IF(AND(F488&lt;&gt;"",NOT(ISNUMBER(F488))),"P&amp;L brutto musi być liczbą lub pozostać pusty",IF(AND(ISNUMBER(F488),OR(ABS(F488)&gt;1000000000,ROUND(F488,2)&lt;&gt;F488)),"Kwoty: do 2 miejsc po przecinku; wartość bezwzględna wpisu ≤ 1 000 000 000.",""))))))))))))))))</x:f>
      </x:c>
      <x:c r="I488" s="29" t="str">
        <x:f>IF(ISNUMBER(D488),ROUND(D488,8),"")</x:f>
      </x:c>
      <x:c r="J488" s="29" t="n">
        <x:f>IF(ISNUMBER(F488),1,0)</x:f>
        <x:v>0</x:v>
      </x:c>
      <x:c r="K488" s="29" t="n">
        <x:f>IF(COUNTA(A488:F488)=0,0,1)</x:f>
        <x:v>0</x:v>
      </x:c>
    </x:row>
    <x:row r="489" ht="36" customHeight="1">
      <x:c r="A489" s="34"/>
      <x:c r="B489" s="34"/>
      <x:c r="C489" s="35"/>
      <x:c r="D489" s="36"/>
      <x:c r="E489" s="36"/>
      <x:c r="F489" s="37"/>
      <x:c r="G489" s="38" t="n">
        <x:f>IF(K489=0,0,IF(H489="",1,-1))</x:f>
        <x:v>0</x:v>
      </x:c>
      <x:c r="H489" s="33" t="str">
        <x:f>IF(K489=0,"",IF(A489="","Podaj ID wyjścia",IF(IF(IFERROR(OR(CODE(UPPER(LEFT(A489,1)))&lt;65,CODE(UPPER(LEFT(A489,1)))&gt;90),TRUE),TRUE,OR(NOT(ISTEXT(A489)),LEN(A489)&gt;64,LEN(A489)&lt;&gt;LEN(SUBSTITUTE(A489,"*","")),LEN(A489)&lt;&gt;LEN(SUBSTITUTE(A489,"?","")),LEN(A489)&lt;&gt;LEN(SUBSTITUTE(A489,"~","")),LEN(A489)&lt;&gt;LEN(SUBSTITUTE(A489,"=","")),LEN(A489)&lt;&gt;LEN(SUBSTITUTE(A489,"&lt;","")),LEN(A489)&lt;&gt;LEN(SUBSTITUTE(A489,"&gt;","")))),"ID: tekst zaczynający się od A–Z, do 64 znaków; bez *, ?, ~, =, &lt; i &gt;. Przykład: T-001.",IF(COUNTIFS('Exits'!$A$9:$A$608,A489)&lt;&gt;1,"ID wyjścia się powtarza",IF(B489="","Podaj ID nadrzędnej transakcji",IF(IF(IFERROR(OR(CODE(UPPER(LEFT(B489,1)))&lt;65,CODE(UPPER(LEFT(B489,1)))&gt;90),TRUE),TRUE,OR(NOT(ISTEXT(B489)),LEN(B489)&gt;64,LEN(B489)&lt;&gt;LEN(SUBSTITUTE(B489,"*","")),LEN(B489)&lt;&gt;LEN(SUBSTITUTE(B489,"?","")),LEN(B489)&lt;&gt;LEN(SUBSTITUTE(B489,"~","")),LEN(B489)&lt;&gt;LEN(SUBSTITUTE(B489,"=","")),LEN(B489)&lt;&gt;LEN(SUBSTITUTE(B489,"&lt;","")),LEN(B489)&lt;&gt;LEN(SUBSTITUTE(B489,"&gt;","")))),"ID: tekst zaczynający się od A–Z, do 64 znaków; bez *, ?, ~, =, &lt; i &gt;. Przykład: T-001.",IF(COUNTIFS('Trades'!$A$9:$A$208,B489)&lt;&gt;1,"ID musi pasować do jednego wiersza Trades",IF(NOT(ISNUMBER(C489)),"Podaj prawidłowy czas zamknięcia",IF(OR(C489&lt;1,C489&gt;2958465),"Podaj prawidłowy czas zamknięcia",IF(NOT(ISNUMBER(D489)),"Podaj dodatnią zamkniętą ilość",IF(OR(D489&lt;=0,D489&gt;1000000,ROUND(D489,8)&lt;&gt;D489),"Podaj dodatnią zamkniętą ilość",IF(NOT(ISNUMBER(INDEX('Trades'!$D$9:$D$208,MATCH(B489,'Trades'!$A$9:$A$208,0)))),"Podaj prawidłowy czas otwarcia",IF(C489&lt;INDEX('Trades'!$D$9:$D$208,MATCH(B489,'Trades'!$A$9:$A$208,0)),"Wyjście poprzedza otwarcie",IF(AND(E489&lt;&gt;"",OR(NOT(ISNUMBER(E489)),E489&lt;=0)),"Podaj dodatnią cenę lub pozostaw puste",IF(AND(F489&lt;&gt;"",NOT(ISNUMBER(F489))),"P&amp;L brutto musi być liczbą lub pozostać pusty",IF(AND(ISNUMBER(F489),OR(ABS(F489)&gt;1000000000,ROUND(F489,2)&lt;&gt;F489)),"Kwoty: do 2 miejsc po przecinku; wartość bezwzględna wpisu ≤ 1 000 000 000.",""))))))))))))))))</x:f>
      </x:c>
      <x:c r="I489" s="29" t="str">
        <x:f>IF(ISNUMBER(D489),ROUND(D489,8),"")</x:f>
      </x:c>
      <x:c r="J489" s="29" t="n">
        <x:f>IF(ISNUMBER(F489),1,0)</x:f>
        <x:v>0</x:v>
      </x:c>
      <x:c r="K489" s="29" t="n">
        <x:f>IF(COUNTA(A489:F489)=0,0,1)</x:f>
        <x:v>0</x:v>
      </x:c>
    </x:row>
    <x:row r="490" ht="36" customHeight="1">
      <x:c r="A490" s="34"/>
      <x:c r="B490" s="34"/>
      <x:c r="C490" s="35"/>
      <x:c r="D490" s="36"/>
      <x:c r="E490" s="36"/>
      <x:c r="F490" s="37"/>
      <x:c r="G490" s="38" t="n">
        <x:f>IF(K490=0,0,IF(H490="",1,-1))</x:f>
        <x:v>0</x:v>
      </x:c>
      <x:c r="H490" s="33" t="str">
        <x:f>IF(K490=0,"",IF(A490="","Podaj ID wyjścia",IF(IF(IFERROR(OR(CODE(UPPER(LEFT(A490,1)))&lt;65,CODE(UPPER(LEFT(A490,1)))&gt;90),TRUE),TRUE,OR(NOT(ISTEXT(A490)),LEN(A490)&gt;64,LEN(A490)&lt;&gt;LEN(SUBSTITUTE(A490,"*","")),LEN(A490)&lt;&gt;LEN(SUBSTITUTE(A490,"?","")),LEN(A490)&lt;&gt;LEN(SUBSTITUTE(A490,"~","")),LEN(A490)&lt;&gt;LEN(SUBSTITUTE(A490,"=","")),LEN(A490)&lt;&gt;LEN(SUBSTITUTE(A490,"&lt;","")),LEN(A490)&lt;&gt;LEN(SUBSTITUTE(A490,"&gt;","")))),"ID: tekst zaczynający się od A–Z, do 64 znaków; bez *, ?, ~, =, &lt; i &gt;. Przykład: T-001.",IF(COUNTIFS('Exits'!$A$9:$A$608,A490)&lt;&gt;1,"ID wyjścia się powtarza",IF(B490="","Podaj ID nadrzędnej transakcji",IF(IF(IFERROR(OR(CODE(UPPER(LEFT(B490,1)))&lt;65,CODE(UPPER(LEFT(B490,1)))&gt;90),TRUE),TRUE,OR(NOT(ISTEXT(B490)),LEN(B490)&gt;64,LEN(B490)&lt;&gt;LEN(SUBSTITUTE(B490,"*","")),LEN(B490)&lt;&gt;LEN(SUBSTITUTE(B490,"?","")),LEN(B490)&lt;&gt;LEN(SUBSTITUTE(B490,"~","")),LEN(B490)&lt;&gt;LEN(SUBSTITUTE(B490,"=","")),LEN(B490)&lt;&gt;LEN(SUBSTITUTE(B490,"&lt;","")),LEN(B490)&lt;&gt;LEN(SUBSTITUTE(B490,"&gt;","")))),"ID: tekst zaczynający się od A–Z, do 64 znaków; bez *, ?, ~, =, &lt; i &gt;. Przykład: T-001.",IF(COUNTIFS('Trades'!$A$9:$A$208,B490)&lt;&gt;1,"ID musi pasować do jednego wiersza Trades",IF(NOT(ISNUMBER(C490)),"Podaj prawidłowy czas zamknięcia",IF(OR(C490&lt;1,C490&gt;2958465),"Podaj prawidłowy czas zamknięcia",IF(NOT(ISNUMBER(D490)),"Podaj dodatnią zamkniętą ilość",IF(OR(D490&lt;=0,D490&gt;1000000,ROUND(D490,8)&lt;&gt;D490),"Podaj dodatnią zamkniętą ilość",IF(NOT(ISNUMBER(INDEX('Trades'!$D$9:$D$208,MATCH(B490,'Trades'!$A$9:$A$208,0)))),"Podaj prawidłowy czas otwarcia",IF(C490&lt;INDEX('Trades'!$D$9:$D$208,MATCH(B490,'Trades'!$A$9:$A$208,0)),"Wyjście poprzedza otwarcie",IF(AND(E490&lt;&gt;"",OR(NOT(ISNUMBER(E490)),E490&lt;=0)),"Podaj dodatnią cenę lub pozostaw puste",IF(AND(F490&lt;&gt;"",NOT(ISNUMBER(F490))),"P&amp;L brutto musi być liczbą lub pozostać pusty",IF(AND(ISNUMBER(F490),OR(ABS(F490)&gt;1000000000,ROUND(F490,2)&lt;&gt;F490)),"Kwoty: do 2 miejsc po przecinku; wartość bezwzględna wpisu ≤ 1 000 000 000.",""))))))))))))))))</x:f>
      </x:c>
      <x:c r="I490" s="29" t="str">
        <x:f>IF(ISNUMBER(D490),ROUND(D490,8),"")</x:f>
      </x:c>
      <x:c r="J490" s="29" t="n">
        <x:f>IF(ISNUMBER(F490),1,0)</x:f>
        <x:v>0</x:v>
      </x:c>
      <x:c r="K490" s="29" t="n">
        <x:f>IF(COUNTA(A490:F490)=0,0,1)</x:f>
        <x:v>0</x:v>
      </x:c>
    </x:row>
    <x:row r="491" ht="36" customHeight="1">
      <x:c r="A491" s="34"/>
      <x:c r="B491" s="34"/>
      <x:c r="C491" s="35"/>
      <x:c r="D491" s="36"/>
      <x:c r="E491" s="36"/>
      <x:c r="F491" s="37"/>
      <x:c r="G491" s="38" t="n">
        <x:f>IF(K491=0,0,IF(H491="",1,-1))</x:f>
        <x:v>0</x:v>
      </x:c>
      <x:c r="H491" s="33" t="str">
        <x:f>IF(K491=0,"",IF(A491="","Podaj ID wyjścia",IF(IF(IFERROR(OR(CODE(UPPER(LEFT(A491,1)))&lt;65,CODE(UPPER(LEFT(A491,1)))&gt;90),TRUE),TRUE,OR(NOT(ISTEXT(A491)),LEN(A491)&gt;64,LEN(A491)&lt;&gt;LEN(SUBSTITUTE(A491,"*","")),LEN(A491)&lt;&gt;LEN(SUBSTITUTE(A491,"?","")),LEN(A491)&lt;&gt;LEN(SUBSTITUTE(A491,"~","")),LEN(A491)&lt;&gt;LEN(SUBSTITUTE(A491,"=","")),LEN(A491)&lt;&gt;LEN(SUBSTITUTE(A491,"&lt;","")),LEN(A491)&lt;&gt;LEN(SUBSTITUTE(A491,"&gt;","")))),"ID: tekst zaczynający się od A–Z, do 64 znaków; bez *, ?, ~, =, &lt; i &gt;. Przykład: T-001.",IF(COUNTIFS('Exits'!$A$9:$A$608,A491)&lt;&gt;1,"ID wyjścia się powtarza",IF(B491="","Podaj ID nadrzędnej transakcji",IF(IF(IFERROR(OR(CODE(UPPER(LEFT(B491,1)))&lt;65,CODE(UPPER(LEFT(B491,1)))&gt;90),TRUE),TRUE,OR(NOT(ISTEXT(B491)),LEN(B491)&gt;64,LEN(B491)&lt;&gt;LEN(SUBSTITUTE(B491,"*","")),LEN(B491)&lt;&gt;LEN(SUBSTITUTE(B491,"?","")),LEN(B491)&lt;&gt;LEN(SUBSTITUTE(B491,"~","")),LEN(B491)&lt;&gt;LEN(SUBSTITUTE(B491,"=","")),LEN(B491)&lt;&gt;LEN(SUBSTITUTE(B491,"&lt;","")),LEN(B491)&lt;&gt;LEN(SUBSTITUTE(B491,"&gt;","")))),"ID: tekst zaczynający się od A–Z, do 64 znaków; bez *, ?, ~, =, &lt; i &gt;. Przykład: T-001.",IF(COUNTIFS('Trades'!$A$9:$A$208,B491)&lt;&gt;1,"ID musi pasować do jednego wiersza Trades",IF(NOT(ISNUMBER(C491)),"Podaj prawidłowy czas zamknięcia",IF(OR(C491&lt;1,C491&gt;2958465),"Podaj prawidłowy czas zamknięcia",IF(NOT(ISNUMBER(D491)),"Podaj dodatnią zamkniętą ilość",IF(OR(D491&lt;=0,D491&gt;1000000,ROUND(D491,8)&lt;&gt;D491),"Podaj dodatnią zamkniętą ilość",IF(NOT(ISNUMBER(INDEX('Trades'!$D$9:$D$208,MATCH(B491,'Trades'!$A$9:$A$208,0)))),"Podaj prawidłowy czas otwarcia",IF(C491&lt;INDEX('Trades'!$D$9:$D$208,MATCH(B491,'Trades'!$A$9:$A$208,0)),"Wyjście poprzedza otwarcie",IF(AND(E491&lt;&gt;"",OR(NOT(ISNUMBER(E491)),E491&lt;=0)),"Podaj dodatnią cenę lub pozostaw puste",IF(AND(F491&lt;&gt;"",NOT(ISNUMBER(F491))),"P&amp;L brutto musi być liczbą lub pozostać pusty",IF(AND(ISNUMBER(F491),OR(ABS(F491)&gt;1000000000,ROUND(F491,2)&lt;&gt;F491)),"Kwoty: do 2 miejsc po przecinku; wartość bezwzględna wpisu ≤ 1 000 000 000.",""))))))))))))))))</x:f>
      </x:c>
      <x:c r="I491" s="29" t="str">
        <x:f>IF(ISNUMBER(D491),ROUND(D491,8),"")</x:f>
      </x:c>
      <x:c r="J491" s="29" t="n">
        <x:f>IF(ISNUMBER(F491),1,0)</x:f>
        <x:v>0</x:v>
      </x:c>
      <x:c r="K491" s="29" t="n">
        <x:f>IF(COUNTA(A491:F491)=0,0,1)</x:f>
        <x:v>0</x:v>
      </x:c>
    </x:row>
    <x:row r="492" ht="36" customHeight="1">
      <x:c r="A492" s="34"/>
      <x:c r="B492" s="34"/>
      <x:c r="C492" s="35"/>
      <x:c r="D492" s="36"/>
      <x:c r="E492" s="36"/>
      <x:c r="F492" s="37"/>
      <x:c r="G492" s="38" t="n">
        <x:f>IF(K492=0,0,IF(H492="",1,-1))</x:f>
        <x:v>0</x:v>
      </x:c>
      <x:c r="H492" s="33" t="str">
        <x:f>IF(K492=0,"",IF(A492="","Podaj ID wyjścia",IF(IF(IFERROR(OR(CODE(UPPER(LEFT(A492,1)))&lt;65,CODE(UPPER(LEFT(A492,1)))&gt;90),TRUE),TRUE,OR(NOT(ISTEXT(A492)),LEN(A492)&gt;64,LEN(A492)&lt;&gt;LEN(SUBSTITUTE(A492,"*","")),LEN(A492)&lt;&gt;LEN(SUBSTITUTE(A492,"?","")),LEN(A492)&lt;&gt;LEN(SUBSTITUTE(A492,"~","")),LEN(A492)&lt;&gt;LEN(SUBSTITUTE(A492,"=","")),LEN(A492)&lt;&gt;LEN(SUBSTITUTE(A492,"&lt;","")),LEN(A492)&lt;&gt;LEN(SUBSTITUTE(A492,"&gt;","")))),"ID: tekst zaczynający się od A–Z, do 64 znaków; bez *, ?, ~, =, &lt; i &gt;. Przykład: T-001.",IF(COUNTIFS('Exits'!$A$9:$A$608,A492)&lt;&gt;1,"ID wyjścia się powtarza",IF(B492="","Podaj ID nadrzędnej transakcji",IF(IF(IFERROR(OR(CODE(UPPER(LEFT(B492,1)))&lt;65,CODE(UPPER(LEFT(B492,1)))&gt;90),TRUE),TRUE,OR(NOT(ISTEXT(B492)),LEN(B492)&gt;64,LEN(B492)&lt;&gt;LEN(SUBSTITUTE(B492,"*","")),LEN(B492)&lt;&gt;LEN(SUBSTITUTE(B492,"?","")),LEN(B492)&lt;&gt;LEN(SUBSTITUTE(B492,"~","")),LEN(B492)&lt;&gt;LEN(SUBSTITUTE(B492,"=","")),LEN(B492)&lt;&gt;LEN(SUBSTITUTE(B492,"&lt;","")),LEN(B492)&lt;&gt;LEN(SUBSTITUTE(B492,"&gt;","")))),"ID: tekst zaczynający się od A–Z, do 64 znaków; bez *, ?, ~, =, &lt; i &gt;. Przykład: T-001.",IF(COUNTIFS('Trades'!$A$9:$A$208,B492)&lt;&gt;1,"ID musi pasować do jednego wiersza Trades",IF(NOT(ISNUMBER(C492)),"Podaj prawidłowy czas zamknięcia",IF(OR(C492&lt;1,C492&gt;2958465),"Podaj prawidłowy czas zamknięcia",IF(NOT(ISNUMBER(D492)),"Podaj dodatnią zamkniętą ilość",IF(OR(D492&lt;=0,D492&gt;1000000,ROUND(D492,8)&lt;&gt;D492),"Podaj dodatnią zamkniętą ilość",IF(NOT(ISNUMBER(INDEX('Trades'!$D$9:$D$208,MATCH(B492,'Trades'!$A$9:$A$208,0)))),"Podaj prawidłowy czas otwarcia",IF(C492&lt;INDEX('Trades'!$D$9:$D$208,MATCH(B492,'Trades'!$A$9:$A$208,0)),"Wyjście poprzedza otwarcie",IF(AND(E492&lt;&gt;"",OR(NOT(ISNUMBER(E492)),E492&lt;=0)),"Podaj dodatnią cenę lub pozostaw puste",IF(AND(F492&lt;&gt;"",NOT(ISNUMBER(F492))),"P&amp;L brutto musi być liczbą lub pozostać pusty",IF(AND(ISNUMBER(F492),OR(ABS(F492)&gt;1000000000,ROUND(F492,2)&lt;&gt;F492)),"Kwoty: do 2 miejsc po przecinku; wartość bezwzględna wpisu ≤ 1 000 000 000.",""))))))))))))))))</x:f>
      </x:c>
      <x:c r="I492" s="29" t="str">
        <x:f>IF(ISNUMBER(D492),ROUND(D492,8),"")</x:f>
      </x:c>
      <x:c r="J492" s="29" t="n">
        <x:f>IF(ISNUMBER(F492),1,0)</x:f>
        <x:v>0</x:v>
      </x:c>
      <x:c r="K492" s="29" t="n">
        <x:f>IF(COUNTA(A492:F492)=0,0,1)</x:f>
        <x:v>0</x:v>
      </x:c>
    </x:row>
    <x:row r="493" ht="36" customHeight="1">
      <x:c r="A493" s="34"/>
      <x:c r="B493" s="34"/>
      <x:c r="C493" s="35"/>
      <x:c r="D493" s="36"/>
      <x:c r="E493" s="36"/>
      <x:c r="F493" s="37"/>
      <x:c r="G493" s="38" t="n">
        <x:f>IF(K493=0,0,IF(H493="",1,-1))</x:f>
        <x:v>0</x:v>
      </x:c>
      <x:c r="H493" s="33" t="str">
        <x:f>IF(K493=0,"",IF(A493="","Podaj ID wyjścia",IF(IF(IFERROR(OR(CODE(UPPER(LEFT(A493,1)))&lt;65,CODE(UPPER(LEFT(A493,1)))&gt;90),TRUE),TRUE,OR(NOT(ISTEXT(A493)),LEN(A493)&gt;64,LEN(A493)&lt;&gt;LEN(SUBSTITUTE(A493,"*","")),LEN(A493)&lt;&gt;LEN(SUBSTITUTE(A493,"?","")),LEN(A493)&lt;&gt;LEN(SUBSTITUTE(A493,"~","")),LEN(A493)&lt;&gt;LEN(SUBSTITUTE(A493,"=","")),LEN(A493)&lt;&gt;LEN(SUBSTITUTE(A493,"&lt;","")),LEN(A493)&lt;&gt;LEN(SUBSTITUTE(A493,"&gt;","")))),"ID: tekst zaczynający się od A–Z, do 64 znaków; bez *, ?, ~, =, &lt; i &gt;. Przykład: T-001.",IF(COUNTIFS('Exits'!$A$9:$A$608,A493)&lt;&gt;1,"ID wyjścia się powtarza",IF(B493="","Podaj ID nadrzędnej transakcji",IF(IF(IFERROR(OR(CODE(UPPER(LEFT(B493,1)))&lt;65,CODE(UPPER(LEFT(B493,1)))&gt;90),TRUE),TRUE,OR(NOT(ISTEXT(B493)),LEN(B493)&gt;64,LEN(B493)&lt;&gt;LEN(SUBSTITUTE(B493,"*","")),LEN(B493)&lt;&gt;LEN(SUBSTITUTE(B493,"?","")),LEN(B493)&lt;&gt;LEN(SUBSTITUTE(B493,"~","")),LEN(B493)&lt;&gt;LEN(SUBSTITUTE(B493,"=","")),LEN(B493)&lt;&gt;LEN(SUBSTITUTE(B493,"&lt;","")),LEN(B493)&lt;&gt;LEN(SUBSTITUTE(B493,"&gt;","")))),"ID: tekst zaczynający się od A–Z, do 64 znaków; bez *, ?, ~, =, &lt; i &gt;. Przykład: T-001.",IF(COUNTIFS('Trades'!$A$9:$A$208,B493)&lt;&gt;1,"ID musi pasować do jednego wiersza Trades",IF(NOT(ISNUMBER(C493)),"Podaj prawidłowy czas zamknięcia",IF(OR(C493&lt;1,C493&gt;2958465),"Podaj prawidłowy czas zamknięcia",IF(NOT(ISNUMBER(D493)),"Podaj dodatnią zamkniętą ilość",IF(OR(D493&lt;=0,D493&gt;1000000,ROUND(D493,8)&lt;&gt;D493),"Podaj dodatnią zamkniętą ilość",IF(NOT(ISNUMBER(INDEX('Trades'!$D$9:$D$208,MATCH(B493,'Trades'!$A$9:$A$208,0)))),"Podaj prawidłowy czas otwarcia",IF(C493&lt;INDEX('Trades'!$D$9:$D$208,MATCH(B493,'Trades'!$A$9:$A$208,0)),"Wyjście poprzedza otwarcie",IF(AND(E493&lt;&gt;"",OR(NOT(ISNUMBER(E493)),E493&lt;=0)),"Podaj dodatnią cenę lub pozostaw puste",IF(AND(F493&lt;&gt;"",NOT(ISNUMBER(F493))),"P&amp;L brutto musi być liczbą lub pozostać pusty",IF(AND(ISNUMBER(F493),OR(ABS(F493)&gt;1000000000,ROUND(F493,2)&lt;&gt;F493)),"Kwoty: do 2 miejsc po przecinku; wartość bezwzględna wpisu ≤ 1 000 000 000.",""))))))))))))))))</x:f>
      </x:c>
      <x:c r="I493" s="29" t="str">
        <x:f>IF(ISNUMBER(D493),ROUND(D493,8),"")</x:f>
      </x:c>
      <x:c r="J493" s="29" t="n">
        <x:f>IF(ISNUMBER(F493),1,0)</x:f>
        <x:v>0</x:v>
      </x:c>
      <x:c r="K493" s="29" t="n">
        <x:f>IF(COUNTA(A493:F493)=0,0,1)</x:f>
        <x:v>0</x:v>
      </x:c>
    </x:row>
    <x:row r="494" ht="36" customHeight="1">
      <x:c r="A494" s="34"/>
      <x:c r="B494" s="34"/>
      <x:c r="C494" s="35"/>
      <x:c r="D494" s="36"/>
      <x:c r="E494" s="36"/>
      <x:c r="F494" s="37"/>
      <x:c r="G494" s="38" t="n">
        <x:f>IF(K494=0,0,IF(H494="",1,-1))</x:f>
        <x:v>0</x:v>
      </x:c>
      <x:c r="H494" s="33" t="str">
        <x:f>IF(K494=0,"",IF(A494="","Podaj ID wyjścia",IF(IF(IFERROR(OR(CODE(UPPER(LEFT(A494,1)))&lt;65,CODE(UPPER(LEFT(A494,1)))&gt;90),TRUE),TRUE,OR(NOT(ISTEXT(A494)),LEN(A494)&gt;64,LEN(A494)&lt;&gt;LEN(SUBSTITUTE(A494,"*","")),LEN(A494)&lt;&gt;LEN(SUBSTITUTE(A494,"?","")),LEN(A494)&lt;&gt;LEN(SUBSTITUTE(A494,"~","")),LEN(A494)&lt;&gt;LEN(SUBSTITUTE(A494,"=","")),LEN(A494)&lt;&gt;LEN(SUBSTITUTE(A494,"&lt;","")),LEN(A494)&lt;&gt;LEN(SUBSTITUTE(A494,"&gt;","")))),"ID: tekst zaczynający się od A–Z, do 64 znaków; bez *, ?, ~, =, &lt; i &gt;. Przykład: T-001.",IF(COUNTIFS('Exits'!$A$9:$A$608,A494)&lt;&gt;1,"ID wyjścia się powtarza",IF(B494="","Podaj ID nadrzędnej transakcji",IF(IF(IFERROR(OR(CODE(UPPER(LEFT(B494,1)))&lt;65,CODE(UPPER(LEFT(B494,1)))&gt;90),TRUE),TRUE,OR(NOT(ISTEXT(B494)),LEN(B494)&gt;64,LEN(B494)&lt;&gt;LEN(SUBSTITUTE(B494,"*","")),LEN(B494)&lt;&gt;LEN(SUBSTITUTE(B494,"?","")),LEN(B494)&lt;&gt;LEN(SUBSTITUTE(B494,"~","")),LEN(B494)&lt;&gt;LEN(SUBSTITUTE(B494,"=","")),LEN(B494)&lt;&gt;LEN(SUBSTITUTE(B494,"&lt;","")),LEN(B494)&lt;&gt;LEN(SUBSTITUTE(B494,"&gt;","")))),"ID: tekst zaczynający się od A–Z, do 64 znaków; bez *, ?, ~, =, &lt; i &gt;. Przykład: T-001.",IF(COUNTIFS('Trades'!$A$9:$A$208,B494)&lt;&gt;1,"ID musi pasować do jednego wiersza Trades",IF(NOT(ISNUMBER(C494)),"Podaj prawidłowy czas zamknięcia",IF(OR(C494&lt;1,C494&gt;2958465),"Podaj prawidłowy czas zamknięcia",IF(NOT(ISNUMBER(D494)),"Podaj dodatnią zamkniętą ilość",IF(OR(D494&lt;=0,D494&gt;1000000,ROUND(D494,8)&lt;&gt;D494),"Podaj dodatnią zamkniętą ilość",IF(NOT(ISNUMBER(INDEX('Trades'!$D$9:$D$208,MATCH(B494,'Trades'!$A$9:$A$208,0)))),"Podaj prawidłowy czas otwarcia",IF(C494&lt;INDEX('Trades'!$D$9:$D$208,MATCH(B494,'Trades'!$A$9:$A$208,0)),"Wyjście poprzedza otwarcie",IF(AND(E494&lt;&gt;"",OR(NOT(ISNUMBER(E494)),E494&lt;=0)),"Podaj dodatnią cenę lub pozostaw puste",IF(AND(F494&lt;&gt;"",NOT(ISNUMBER(F494))),"P&amp;L brutto musi być liczbą lub pozostać pusty",IF(AND(ISNUMBER(F494),OR(ABS(F494)&gt;1000000000,ROUND(F494,2)&lt;&gt;F494)),"Kwoty: do 2 miejsc po przecinku; wartość bezwzględna wpisu ≤ 1 000 000 000.",""))))))))))))))))</x:f>
      </x:c>
      <x:c r="I494" s="29" t="str">
        <x:f>IF(ISNUMBER(D494),ROUND(D494,8),"")</x:f>
      </x:c>
      <x:c r="J494" s="29" t="n">
        <x:f>IF(ISNUMBER(F494),1,0)</x:f>
        <x:v>0</x:v>
      </x:c>
      <x:c r="K494" s="29" t="n">
        <x:f>IF(COUNTA(A494:F494)=0,0,1)</x:f>
        <x:v>0</x:v>
      </x:c>
    </x:row>
    <x:row r="495" ht="36" customHeight="1">
      <x:c r="A495" s="34"/>
      <x:c r="B495" s="34"/>
      <x:c r="C495" s="35"/>
      <x:c r="D495" s="36"/>
      <x:c r="E495" s="36"/>
      <x:c r="F495" s="37"/>
      <x:c r="G495" s="38" t="n">
        <x:f>IF(K495=0,0,IF(H495="",1,-1))</x:f>
        <x:v>0</x:v>
      </x:c>
      <x:c r="H495" s="33" t="str">
        <x:f>IF(K495=0,"",IF(A495="","Podaj ID wyjścia",IF(IF(IFERROR(OR(CODE(UPPER(LEFT(A495,1)))&lt;65,CODE(UPPER(LEFT(A495,1)))&gt;90),TRUE),TRUE,OR(NOT(ISTEXT(A495)),LEN(A495)&gt;64,LEN(A495)&lt;&gt;LEN(SUBSTITUTE(A495,"*","")),LEN(A495)&lt;&gt;LEN(SUBSTITUTE(A495,"?","")),LEN(A495)&lt;&gt;LEN(SUBSTITUTE(A495,"~","")),LEN(A495)&lt;&gt;LEN(SUBSTITUTE(A495,"=","")),LEN(A495)&lt;&gt;LEN(SUBSTITUTE(A495,"&lt;","")),LEN(A495)&lt;&gt;LEN(SUBSTITUTE(A495,"&gt;","")))),"ID: tekst zaczynający się od A–Z, do 64 znaków; bez *, ?, ~, =, &lt; i &gt;. Przykład: T-001.",IF(COUNTIFS('Exits'!$A$9:$A$608,A495)&lt;&gt;1,"ID wyjścia się powtarza",IF(B495="","Podaj ID nadrzędnej transakcji",IF(IF(IFERROR(OR(CODE(UPPER(LEFT(B495,1)))&lt;65,CODE(UPPER(LEFT(B495,1)))&gt;90),TRUE),TRUE,OR(NOT(ISTEXT(B495)),LEN(B495)&gt;64,LEN(B495)&lt;&gt;LEN(SUBSTITUTE(B495,"*","")),LEN(B495)&lt;&gt;LEN(SUBSTITUTE(B495,"?","")),LEN(B495)&lt;&gt;LEN(SUBSTITUTE(B495,"~","")),LEN(B495)&lt;&gt;LEN(SUBSTITUTE(B495,"=","")),LEN(B495)&lt;&gt;LEN(SUBSTITUTE(B495,"&lt;","")),LEN(B495)&lt;&gt;LEN(SUBSTITUTE(B495,"&gt;","")))),"ID: tekst zaczynający się od A–Z, do 64 znaków; bez *, ?, ~, =, &lt; i &gt;. Przykład: T-001.",IF(COUNTIFS('Trades'!$A$9:$A$208,B495)&lt;&gt;1,"ID musi pasować do jednego wiersza Trades",IF(NOT(ISNUMBER(C495)),"Podaj prawidłowy czas zamknięcia",IF(OR(C495&lt;1,C495&gt;2958465),"Podaj prawidłowy czas zamknięcia",IF(NOT(ISNUMBER(D495)),"Podaj dodatnią zamkniętą ilość",IF(OR(D495&lt;=0,D495&gt;1000000,ROUND(D495,8)&lt;&gt;D495),"Podaj dodatnią zamkniętą ilość",IF(NOT(ISNUMBER(INDEX('Trades'!$D$9:$D$208,MATCH(B495,'Trades'!$A$9:$A$208,0)))),"Podaj prawidłowy czas otwarcia",IF(C495&lt;INDEX('Trades'!$D$9:$D$208,MATCH(B495,'Trades'!$A$9:$A$208,0)),"Wyjście poprzedza otwarcie",IF(AND(E495&lt;&gt;"",OR(NOT(ISNUMBER(E495)),E495&lt;=0)),"Podaj dodatnią cenę lub pozostaw puste",IF(AND(F495&lt;&gt;"",NOT(ISNUMBER(F495))),"P&amp;L brutto musi być liczbą lub pozostać pusty",IF(AND(ISNUMBER(F495),OR(ABS(F495)&gt;1000000000,ROUND(F495,2)&lt;&gt;F495)),"Kwoty: do 2 miejsc po przecinku; wartość bezwzględna wpisu ≤ 1 000 000 000.",""))))))))))))))))</x:f>
      </x:c>
      <x:c r="I495" s="29" t="str">
        <x:f>IF(ISNUMBER(D495),ROUND(D495,8),"")</x:f>
      </x:c>
      <x:c r="J495" s="29" t="n">
        <x:f>IF(ISNUMBER(F495),1,0)</x:f>
        <x:v>0</x:v>
      </x:c>
      <x:c r="K495" s="29" t="n">
        <x:f>IF(COUNTA(A495:F495)=0,0,1)</x:f>
        <x:v>0</x:v>
      </x:c>
    </x:row>
    <x:row r="496" ht="36" customHeight="1">
      <x:c r="A496" s="34"/>
      <x:c r="B496" s="34"/>
      <x:c r="C496" s="35"/>
      <x:c r="D496" s="36"/>
      <x:c r="E496" s="36"/>
      <x:c r="F496" s="37"/>
      <x:c r="G496" s="38" t="n">
        <x:f>IF(K496=0,0,IF(H496="",1,-1))</x:f>
        <x:v>0</x:v>
      </x:c>
      <x:c r="H496" s="33" t="str">
        <x:f>IF(K496=0,"",IF(A496="","Podaj ID wyjścia",IF(IF(IFERROR(OR(CODE(UPPER(LEFT(A496,1)))&lt;65,CODE(UPPER(LEFT(A496,1)))&gt;90),TRUE),TRUE,OR(NOT(ISTEXT(A496)),LEN(A496)&gt;64,LEN(A496)&lt;&gt;LEN(SUBSTITUTE(A496,"*","")),LEN(A496)&lt;&gt;LEN(SUBSTITUTE(A496,"?","")),LEN(A496)&lt;&gt;LEN(SUBSTITUTE(A496,"~","")),LEN(A496)&lt;&gt;LEN(SUBSTITUTE(A496,"=","")),LEN(A496)&lt;&gt;LEN(SUBSTITUTE(A496,"&lt;","")),LEN(A496)&lt;&gt;LEN(SUBSTITUTE(A496,"&gt;","")))),"ID: tekst zaczynający się od A–Z, do 64 znaków; bez *, ?, ~, =, &lt; i &gt;. Przykład: T-001.",IF(COUNTIFS('Exits'!$A$9:$A$608,A496)&lt;&gt;1,"ID wyjścia się powtarza",IF(B496="","Podaj ID nadrzędnej transakcji",IF(IF(IFERROR(OR(CODE(UPPER(LEFT(B496,1)))&lt;65,CODE(UPPER(LEFT(B496,1)))&gt;90),TRUE),TRUE,OR(NOT(ISTEXT(B496)),LEN(B496)&gt;64,LEN(B496)&lt;&gt;LEN(SUBSTITUTE(B496,"*","")),LEN(B496)&lt;&gt;LEN(SUBSTITUTE(B496,"?","")),LEN(B496)&lt;&gt;LEN(SUBSTITUTE(B496,"~","")),LEN(B496)&lt;&gt;LEN(SUBSTITUTE(B496,"=","")),LEN(B496)&lt;&gt;LEN(SUBSTITUTE(B496,"&lt;","")),LEN(B496)&lt;&gt;LEN(SUBSTITUTE(B496,"&gt;","")))),"ID: tekst zaczynający się od A–Z, do 64 znaków; bez *, ?, ~, =, &lt; i &gt;. Przykład: T-001.",IF(COUNTIFS('Trades'!$A$9:$A$208,B496)&lt;&gt;1,"ID musi pasować do jednego wiersza Trades",IF(NOT(ISNUMBER(C496)),"Podaj prawidłowy czas zamknięcia",IF(OR(C496&lt;1,C496&gt;2958465),"Podaj prawidłowy czas zamknięcia",IF(NOT(ISNUMBER(D496)),"Podaj dodatnią zamkniętą ilość",IF(OR(D496&lt;=0,D496&gt;1000000,ROUND(D496,8)&lt;&gt;D496),"Podaj dodatnią zamkniętą ilość",IF(NOT(ISNUMBER(INDEX('Trades'!$D$9:$D$208,MATCH(B496,'Trades'!$A$9:$A$208,0)))),"Podaj prawidłowy czas otwarcia",IF(C496&lt;INDEX('Trades'!$D$9:$D$208,MATCH(B496,'Trades'!$A$9:$A$208,0)),"Wyjście poprzedza otwarcie",IF(AND(E496&lt;&gt;"",OR(NOT(ISNUMBER(E496)),E496&lt;=0)),"Podaj dodatnią cenę lub pozostaw puste",IF(AND(F496&lt;&gt;"",NOT(ISNUMBER(F496))),"P&amp;L brutto musi być liczbą lub pozostać pusty",IF(AND(ISNUMBER(F496),OR(ABS(F496)&gt;1000000000,ROUND(F496,2)&lt;&gt;F496)),"Kwoty: do 2 miejsc po przecinku; wartość bezwzględna wpisu ≤ 1 000 000 000.",""))))))))))))))))</x:f>
      </x:c>
      <x:c r="I496" s="29" t="str">
        <x:f>IF(ISNUMBER(D496),ROUND(D496,8),"")</x:f>
      </x:c>
      <x:c r="J496" s="29" t="n">
        <x:f>IF(ISNUMBER(F496),1,0)</x:f>
        <x:v>0</x:v>
      </x:c>
      <x:c r="K496" s="29" t="n">
        <x:f>IF(COUNTA(A496:F496)=0,0,1)</x:f>
        <x:v>0</x:v>
      </x:c>
    </x:row>
    <x:row r="497" ht="36" customHeight="1">
      <x:c r="A497" s="34"/>
      <x:c r="B497" s="34"/>
      <x:c r="C497" s="35"/>
      <x:c r="D497" s="36"/>
      <x:c r="E497" s="36"/>
      <x:c r="F497" s="37"/>
      <x:c r="G497" s="38" t="n">
        <x:f>IF(K497=0,0,IF(H497="",1,-1))</x:f>
        <x:v>0</x:v>
      </x:c>
      <x:c r="H497" s="33" t="str">
        <x:f>IF(K497=0,"",IF(A497="","Podaj ID wyjścia",IF(IF(IFERROR(OR(CODE(UPPER(LEFT(A497,1)))&lt;65,CODE(UPPER(LEFT(A497,1)))&gt;90),TRUE),TRUE,OR(NOT(ISTEXT(A497)),LEN(A497)&gt;64,LEN(A497)&lt;&gt;LEN(SUBSTITUTE(A497,"*","")),LEN(A497)&lt;&gt;LEN(SUBSTITUTE(A497,"?","")),LEN(A497)&lt;&gt;LEN(SUBSTITUTE(A497,"~","")),LEN(A497)&lt;&gt;LEN(SUBSTITUTE(A497,"=","")),LEN(A497)&lt;&gt;LEN(SUBSTITUTE(A497,"&lt;","")),LEN(A497)&lt;&gt;LEN(SUBSTITUTE(A497,"&gt;","")))),"ID: tekst zaczynający się od A–Z, do 64 znaków; bez *, ?, ~, =, &lt; i &gt;. Przykład: T-001.",IF(COUNTIFS('Exits'!$A$9:$A$608,A497)&lt;&gt;1,"ID wyjścia się powtarza",IF(B497="","Podaj ID nadrzędnej transakcji",IF(IF(IFERROR(OR(CODE(UPPER(LEFT(B497,1)))&lt;65,CODE(UPPER(LEFT(B497,1)))&gt;90),TRUE),TRUE,OR(NOT(ISTEXT(B497)),LEN(B497)&gt;64,LEN(B497)&lt;&gt;LEN(SUBSTITUTE(B497,"*","")),LEN(B497)&lt;&gt;LEN(SUBSTITUTE(B497,"?","")),LEN(B497)&lt;&gt;LEN(SUBSTITUTE(B497,"~","")),LEN(B497)&lt;&gt;LEN(SUBSTITUTE(B497,"=","")),LEN(B497)&lt;&gt;LEN(SUBSTITUTE(B497,"&lt;","")),LEN(B497)&lt;&gt;LEN(SUBSTITUTE(B497,"&gt;","")))),"ID: tekst zaczynający się od A–Z, do 64 znaków; bez *, ?, ~, =, &lt; i &gt;. Przykład: T-001.",IF(COUNTIFS('Trades'!$A$9:$A$208,B497)&lt;&gt;1,"ID musi pasować do jednego wiersza Trades",IF(NOT(ISNUMBER(C497)),"Podaj prawidłowy czas zamknięcia",IF(OR(C497&lt;1,C497&gt;2958465),"Podaj prawidłowy czas zamknięcia",IF(NOT(ISNUMBER(D497)),"Podaj dodatnią zamkniętą ilość",IF(OR(D497&lt;=0,D497&gt;1000000,ROUND(D497,8)&lt;&gt;D497),"Podaj dodatnią zamkniętą ilość",IF(NOT(ISNUMBER(INDEX('Trades'!$D$9:$D$208,MATCH(B497,'Trades'!$A$9:$A$208,0)))),"Podaj prawidłowy czas otwarcia",IF(C497&lt;INDEX('Trades'!$D$9:$D$208,MATCH(B497,'Trades'!$A$9:$A$208,0)),"Wyjście poprzedza otwarcie",IF(AND(E497&lt;&gt;"",OR(NOT(ISNUMBER(E497)),E497&lt;=0)),"Podaj dodatnią cenę lub pozostaw puste",IF(AND(F497&lt;&gt;"",NOT(ISNUMBER(F497))),"P&amp;L brutto musi być liczbą lub pozostać pusty",IF(AND(ISNUMBER(F497),OR(ABS(F497)&gt;1000000000,ROUND(F497,2)&lt;&gt;F497)),"Kwoty: do 2 miejsc po przecinku; wartość bezwzględna wpisu ≤ 1 000 000 000.",""))))))))))))))))</x:f>
      </x:c>
      <x:c r="I497" s="29" t="str">
        <x:f>IF(ISNUMBER(D497),ROUND(D497,8),"")</x:f>
      </x:c>
      <x:c r="J497" s="29" t="n">
        <x:f>IF(ISNUMBER(F497),1,0)</x:f>
        <x:v>0</x:v>
      </x:c>
      <x:c r="K497" s="29" t="n">
        <x:f>IF(COUNTA(A497:F497)=0,0,1)</x:f>
        <x:v>0</x:v>
      </x:c>
    </x:row>
    <x:row r="498" ht="36" customHeight="1">
      <x:c r="A498" s="34"/>
      <x:c r="B498" s="34"/>
      <x:c r="C498" s="35"/>
      <x:c r="D498" s="36"/>
      <x:c r="E498" s="36"/>
      <x:c r="F498" s="37"/>
      <x:c r="G498" s="38" t="n">
        <x:f>IF(K498=0,0,IF(H498="",1,-1))</x:f>
        <x:v>0</x:v>
      </x:c>
      <x:c r="H498" s="33" t="str">
        <x:f>IF(K498=0,"",IF(A498="","Podaj ID wyjścia",IF(IF(IFERROR(OR(CODE(UPPER(LEFT(A498,1)))&lt;65,CODE(UPPER(LEFT(A498,1)))&gt;90),TRUE),TRUE,OR(NOT(ISTEXT(A498)),LEN(A498)&gt;64,LEN(A498)&lt;&gt;LEN(SUBSTITUTE(A498,"*","")),LEN(A498)&lt;&gt;LEN(SUBSTITUTE(A498,"?","")),LEN(A498)&lt;&gt;LEN(SUBSTITUTE(A498,"~","")),LEN(A498)&lt;&gt;LEN(SUBSTITUTE(A498,"=","")),LEN(A498)&lt;&gt;LEN(SUBSTITUTE(A498,"&lt;","")),LEN(A498)&lt;&gt;LEN(SUBSTITUTE(A498,"&gt;","")))),"ID: tekst zaczynający się od A–Z, do 64 znaków; bez *, ?, ~, =, &lt; i &gt;. Przykład: T-001.",IF(COUNTIFS('Exits'!$A$9:$A$608,A498)&lt;&gt;1,"ID wyjścia się powtarza",IF(B498="","Podaj ID nadrzędnej transakcji",IF(IF(IFERROR(OR(CODE(UPPER(LEFT(B498,1)))&lt;65,CODE(UPPER(LEFT(B498,1)))&gt;90),TRUE),TRUE,OR(NOT(ISTEXT(B498)),LEN(B498)&gt;64,LEN(B498)&lt;&gt;LEN(SUBSTITUTE(B498,"*","")),LEN(B498)&lt;&gt;LEN(SUBSTITUTE(B498,"?","")),LEN(B498)&lt;&gt;LEN(SUBSTITUTE(B498,"~","")),LEN(B498)&lt;&gt;LEN(SUBSTITUTE(B498,"=","")),LEN(B498)&lt;&gt;LEN(SUBSTITUTE(B498,"&lt;","")),LEN(B498)&lt;&gt;LEN(SUBSTITUTE(B498,"&gt;","")))),"ID: tekst zaczynający się od A–Z, do 64 znaków; bez *, ?, ~, =, &lt; i &gt;. Przykład: T-001.",IF(COUNTIFS('Trades'!$A$9:$A$208,B498)&lt;&gt;1,"ID musi pasować do jednego wiersza Trades",IF(NOT(ISNUMBER(C498)),"Podaj prawidłowy czas zamknięcia",IF(OR(C498&lt;1,C498&gt;2958465),"Podaj prawidłowy czas zamknięcia",IF(NOT(ISNUMBER(D498)),"Podaj dodatnią zamkniętą ilość",IF(OR(D498&lt;=0,D498&gt;1000000,ROUND(D498,8)&lt;&gt;D498),"Podaj dodatnią zamkniętą ilość",IF(NOT(ISNUMBER(INDEX('Trades'!$D$9:$D$208,MATCH(B498,'Trades'!$A$9:$A$208,0)))),"Podaj prawidłowy czas otwarcia",IF(C498&lt;INDEX('Trades'!$D$9:$D$208,MATCH(B498,'Trades'!$A$9:$A$208,0)),"Wyjście poprzedza otwarcie",IF(AND(E498&lt;&gt;"",OR(NOT(ISNUMBER(E498)),E498&lt;=0)),"Podaj dodatnią cenę lub pozostaw puste",IF(AND(F498&lt;&gt;"",NOT(ISNUMBER(F498))),"P&amp;L brutto musi być liczbą lub pozostać pusty",IF(AND(ISNUMBER(F498),OR(ABS(F498)&gt;1000000000,ROUND(F498,2)&lt;&gt;F498)),"Kwoty: do 2 miejsc po przecinku; wartość bezwzględna wpisu ≤ 1 000 000 000.",""))))))))))))))))</x:f>
      </x:c>
      <x:c r="I498" s="29" t="str">
        <x:f>IF(ISNUMBER(D498),ROUND(D498,8),"")</x:f>
      </x:c>
      <x:c r="J498" s="29" t="n">
        <x:f>IF(ISNUMBER(F498),1,0)</x:f>
        <x:v>0</x:v>
      </x:c>
      <x:c r="K498" s="29" t="n">
        <x:f>IF(COUNTA(A498:F498)=0,0,1)</x:f>
        <x:v>0</x:v>
      </x:c>
    </x:row>
    <x:row r="499" ht="36" customHeight="1">
      <x:c r="A499" s="34"/>
      <x:c r="B499" s="34"/>
      <x:c r="C499" s="35"/>
      <x:c r="D499" s="36"/>
      <x:c r="E499" s="36"/>
      <x:c r="F499" s="37"/>
      <x:c r="G499" s="38" t="n">
        <x:f>IF(K499=0,0,IF(H499="",1,-1))</x:f>
        <x:v>0</x:v>
      </x:c>
      <x:c r="H499" s="33" t="str">
        <x:f>IF(K499=0,"",IF(A499="","Podaj ID wyjścia",IF(IF(IFERROR(OR(CODE(UPPER(LEFT(A499,1)))&lt;65,CODE(UPPER(LEFT(A499,1)))&gt;90),TRUE),TRUE,OR(NOT(ISTEXT(A499)),LEN(A499)&gt;64,LEN(A499)&lt;&gt;LEN(SUBSTITUTE(A499,"*","")),LEN(A499)&lt;&gt;LEN(SUBSTITUTE(A499,"?","")),LEN(A499)&lt;&gt;LEN(SUBSTITUTE(A499,"~","")),LEN(A499)&lt;&gt;LEN(SUBSTITUTE(A499,"=","")),LEN(A499)&lt;&gt;LEN(SUBSTITUTE(A499,"&lt;","")),LEN(A499)&lt;&gt;LEN(SUBSTITUTE(A499,"&gt;","")))),"ID: tekst zaczynający się od A–Z, do 64 znaków; bez *, ?, ~, =, &lt; i &gt;. Przykład: T-001.",IF(COUNTIFS('Exits'!$A$9:$A$608,A499)&lt;&gt;1,"ID wyjścia się powtarza",IF(B499="","Podaj ID nadrzędnej transakcji",IF(IF(IFERROR(OR(CODE(UPPER(LEFT(B499,1)))&lt;65,CODE(UPPER(LEFT(B499,1)))&gt;90),TRUE),TRUE,OR(NOT(ISTEXT(B499)),LEN(B499)&gt;64,LEN(B499)&lt;&gt;LEN(SUBSTITUTE(B499,"*","")),LEN(B499)&lt;&gt;LEN(SUBSTITUTE(B499,"?","")),LEN(B499)&lt;&gt;LEN(SUBSTITUTE(B499,"~","")),LEN(B499)&lt;&gt;LEN(SUBSTITUTE(B499,"=","")),LEN(B499)&lt;&gt;LEN(SUBSTITUTE(B499,"&lt;","")),LEN(B499)&lt;&gt;LEN(SUBSTITUTE(B499,"&gt;","")))),"ID: tekst zaczynający się od A–Z, do 64 znaków; bez *, ?, ~, =, &lt; i &gt;. Przykład: T-001.",IF(COUNTIFS('Trades'!$A$9:$A$208,B499)&lt;&gt;1,"ID musi pasować do jednego wiersza Trades",IF(NOT(ISNUMBER(C499)),"Podaj prawidłowy czas zamknięcia",IF(OR(C499&lt;1,C499&gt;2958465),"Podaj prawidłowy czas zamknięcia",IF(NOT(ISNUMBER(D499)),"Podaj dodatnią zamkniętą ilość",IF(OR(D499&lt;=0,D499&gt;1000000,ROUND(D499,8)&lt;&gt;D499),"Podaj dodatnią zamkniętą ilość",IF(NOT(ISNUMBER(INDEX('Trades'!$D$9:$D$208,MATCH(B499,'Trades'!$A$9:$A$208,0)))),"Podaj prawidłowy czas otwarcia",IF(C499&lt;INDEX('Trades'!$D$9:$D$208,MATCH(B499,'Trades'!$A$9:$A$208,0)),"Wyjście poprzedza otwarcie",IF(AND(E499&lt;&gt;"",OR(NOT(ISNUMBER(E499)),E499&lt;=0)),"Podaj dodatnią cenę lub pozostaw puste",IF(AND(F499&lt;&gt;"",NOT(ISNUMBER(F499))),"P&amp;L brutto musi być liczbą lub pozostać pusty",IF(AND(ISNUMBER(F499),OR(ABS(F499)&gt;1000000000,ROUND(F499,2)&lt;&gt;F499)),"Kwoty: do 2 miejsc po przecinku; wartość bezwzględna wpisu ≤ 1 000 000 000.",""))))))))))))))))</x:f>
      </x:c>
      <x:c r="I499" s="29" t="str">
        <x:f>IF(ISNUMBER(D499),ROUND(D499,8),"")</x:f>
      </x:c>
      <x:c r="J499" s="29" t="n">
        <x:f>IF(ISNUMBER(F499),1,0)</x:f>
        <x:v>0</x:v>
      </x:c>
      <x:c r="K499" s="29" t="n">
        <x:f>IF(COUNTA(A499:F499)=0,0,1)</x:f>
        <x:v>0</x:v>
      </x:c>
    </x:row>
    <x:row r="500" ht="36" customHeight="1">
      <x:c r="A500" s="34"/>
      <x:c r="B500" s="34"/>
      <x:c r="C500" s="35"/>
      <x:c r="D500" s="36"/>
      <x:c r="E500" s="36"/>
      <x:c r="F500" s="37"/>
      <x:c r="G500" s="38" t="n">
        <x:f>IF(K500=0,0,IF(H500="",1,-1))</x:f>
        <x:v>0</x:v>
      </x:c>
      <x:c r="H500" s="33" t="str">
        <x:f>IF(K500=0,"",IF(A500="","Podaj ID wyjścia",IF(IF(IFERROR(OR(CODE(UPPER(LEFT(A500,1)))&lt;65,CODE(UPPER(LEFT(A500,1)))&gt;90),TRUE),TRUE,OR(NOT(ISTEXT(A500)),LEN(A500)&gt;64,LEN(A500)&lt;&gt;LEN(SUBSTITUTE(A500,"*","")),LEN(A500)&lt;&gt;LEN(SUBSTITUTE(A500,"?","")),LEN(A500)&lt;&gt;LEN(SUBSTITUTE(A500,"~","")),LEN(A500)&lt;&gt;LEN(SUBSTITUTE(A500,"=","")),LEN(A500)&lt;&gt;LEN(SUBSTITUTE(A500,"&lt;","")),LEN(A500)&lt;&gt;LEN(SUBSTITUTE(A500,"&gt;","")))),"ID: tekst zaczynający się od A–Z, do 64 znaków; bez *, ?, ~, =, &lt; i &gt;. Przykład: T-001.",IF(COUNTIFS('Exits'!$A$9:$A$608,A500)&lt;&gt;1,"ID wyjścia się powtarza",IF(B500="","Podaj ID nadrzędnej transakcji",IF(IF(IFERROR(OR(CODE(UPPER(LEFT(B500,1)))&lt;65,CODE(UPPER(LEFT(B500,1)))&gt;90),TRUE),TRUE,OR(NOT(ISTEXT(B500)),LEN(B500)&gt;64,LEN(B500)&lt;&gt;LEN(SUBSTITUTE(B500,"*","")),LEN(B500)&lt;&gt;LEN(SUBSTITUTE(B500,"?","")),LEN(B500)&lt;&gt;LEN(SUBSTITUTE(B500,"~","")),LEN(B500)&lt;&gt;LEN(SUBSTITUTE(B500,"=","")),LEN(B500)&lt;&gt;LEN(SUBSTITUTE(B500,"&lt;","")),LEN(B500)&lt;&gt;LEN(SUBSTITUTE(B500,"&gt;","")))),"ID: tekst zaczynający się od A–Z, do 64 znaków; bez *, ?, ~, =, &lt; i &gt;. Przykład: T-001.",IF(COUNTIFS('Trades'!$A$9:$A$208,B500)&lt;&gt;1,"ID musi pasować do jednego wiersza Trades",IF(NOT(ISNUMBER(C500)),"Podaj prawidłowy czas zamknięcia",IF(OR(C500&lt;1,C500&gt;2958465),"Podaj prawidłowy czas zamknięcia",IF(NOT(ISNUMBER(D500)),"Podaj dodatnią zamkniętą ilość",IF(OR(D500&lt;=0,D500&gt;1000000,ROUND(D500,8)&lt;&gt;D500),"Podaj dodatnią zamkniętą ilość",IF(NOT(ISNUMBER(INDEX('Trades'!$D$9:$D$208,MATCH(B500,'Trades'!$A$9:$A$208,0)))),"Podaj prawidłowy czas otwarcia",IF(C500&lt;INDEX('Trades'!$D$9:$D$208,MATCH(B500,'Trades'!$A$9:$A$208,0)),"Wyjście poprzedza otwarcie",IF(AND(E500&lt;&gt;"",OR(NOT(ISNUMBER(E500)),E500&lt;=0)),"Podaj dodatnią cenę lub pozostaw puste",IF(AND(F500&lt;&gt;"",NOT(ISNUMBER(F500))),"P&amp;L brutto musi być liczbą lub pozostać pusty",IF(AND(ISNUMBER(F500),OR(ABS(F500)&gt;1000000000,ROUND(F500,2)&lt;&gt;F500)),"Kwoty: do 2 miejsc po przecinku; wartość bezwzględna wpisu ≤ 1 000 000 000.",""))))))))))))))))</x:f>
      </x:c>
      <x:c r="I500" s="29" t="str">
        <x:f>IF(ISNUMBER(D500),ROUND(D500,8),"")</x:f>
      </x:c>
      <x:c r="J500" s="29" t="n">
        <x:f>IF(ISNUMBER(F500),1,0)</x:f>
        <x:v>0</x:v>
      </x:c>
      <x:c r="K500" s="29" t="n">
        <x:f>IF(COUNTA(A500:F500)=0,0,1)</x:f>
        <x:v>0</x:v>
      </x:c>
    </x:row>
    <x:row r="501" ht="36" customHeight="1">
      <x:c r="A501" s="34"/>
      <x:c r="B501" s="34"/>
      <x:c r="C501" s="35"/>
      <x:c r="D501" s="36"/>
      <x:c r="E501" s="36"/>
      <x:c r="F501" s="37"/>
      <x:c r="G501" s="38" t="n">
        <x:f>IF(K501=0,0,IF(H501="",1,-1))</x:f>
        <x:v>0</x:v>
      </x:c>
      <x:c r="H501" s="33" t="str">
        <x:f>IF(K501=0,"",IF(A501="","Podaj ID wyjścia",IF(IF(IFERROR(OR(CODE(UPPER(LEFT(A501,1)))&lt;65,CODE(UPPER(LEFT(A501,1)))&gt;90),TRUE),TRUE,OR(NOT(ISTEXT(A501)),LEN(A501)&gt;64,LEN(A501)&lt;&gt;LEN(SUBSTITUTE(A501,"*","")),LEN(A501)&lt;&gt;LEN(SUBSTITUTE(A501,"?","")),LEN(A501)&lt;&gt;LEN(SUBSTITUTE(A501,"~","")),LEN(A501)&lt;&gt;LEN(SUBSTITUTE(A501,"=","")),LEN(A501)&lt;&gt;LEN(SUBSTITUTE(A501,"&lt;","")),LEN(A501)&lt;&gt;LEN(SUBSTITUTE(A501,"&gt;","")))),"ID: tekst zaczynający się od A–Z, do 64 znaków; bez *, ?, ~, =, &lt; i &gt;. Przykład: T-001.",IF(COUNTIFS('Exits'!$A$9:$A$608,A501)&lt;&gt;1,"ID wyjścia się powtarza",IF(B501="","Podaj ID nadrzędnej transakcji",IF(IF(IFERROR(OR(CODE(UPPER(LEFT(B501,1)))&lt;65,CODE(UPPER(LEFT(B501,1)))&gt;90),TRUE),TRUE,OR(NOT(ISTEXT(B501)),LEN(B501)&gt;64,LEN(B501)&lt;&gt;LEN(SUBSTITUTE(B501,"*","")),LEN(B501)&lt;&gt;LEN(SUBSTITUTE(B501,"?","")),LEN(B501)&lt;&gt;LEN(SUBSTITUTE(B501,"~","")),LEN(B501)&lt;&gt;LEN(SUBSTITUTE(B501,"=","")),LEN(B501)&lt;&gt;LEN(SUBSTITUTE(B501,"&lt;","")),LEN(B501)&lt;&gt;LEN(SUBSTITUTE(B501,"&gt;","")))),"ID: tekst zaczynający się od A–Z, do 64 znaków; bez *, ?, ~, =, &lt; i &gt;. Przykład: T-001.",IF(COUNTIFS('Trades'!$A$9:$A$208,B501)&lt;&gt;1,"ID musi pasować do jednego wiersza Trades",IF(NOT(ISNUMBER(C501)),"Podaj prawidłowy czas zamknięcia",IF(OR(C501&lt;1,C501&gt;2958465),"Podaj prawidłowy czas zamknięcia",IF(NOT(ISNUMBER(D501)),"Podaj dodatnią zamkniętą ilość",IF(OR(D501&lt;=0,D501&gt;1000000,ROUND(D501,8)&lt;&gt;D501),"Podaj dodatnią zamkniętą ilość",IF(NOT(ISNUMBER(INDEX('Trades'!$D$9:$D$208,MATCH(B501,'Trades'!$A$9:$A$208,0)))),"Podaj prawidłowy czas otwarcia",IF(C501&lt;INDEX('Trades'!$D$9:$D$208,MATCH(B501,'Trades'!$A$9:$A$208,0)),"Wyjście poprzedza otwarcie",IF(AND(E501&lt;&gt;"",OR(NOT(ISNUMBER(E501)),E501&lt;=0)),"Podaj dodatnią cenę lub pozostaw puste",IF(AND(F501&lt;&gt;"",NOT(ISNUMBER(F501))),"P&amp;L brutto musi być liczbą lub pozostać pusty",IF(AND(ISNUMBER(F501),OR(ABS(F501)&gt;1000000000,ROUND(F501,2)&lt;&gt;F501)),"Kwoty: do 2 miejsc po przecinku; wartość bezwzględna wpisu ≤ 1 000 000 000.",""))))))))))))))))</x:f>
      </x:c>
      <x:c r="I501" s="29" t="str">
        <x:f>IF(ISNUMBER(D501),ROUND(D501,8),"")</x:f>
      </x:c>
      <x:c r="J501" s="29" t="n">
        <x:f>IF(ISNUMBER(F501),1,0)</x:f>
        <x:v>0</x:v>
      </x:c>
      <x:c r="K501" s="29" t="n">
        <x:f>IF(COUNTA(A501:F501)=0,0,1)</x:f>
        <x:v>0</x:v>
      </x:c>
    </x:row>
    <x:row r="502" ht="36" customHeight="1">
      <x:c r="A502" s="34"/>
      <x:c r="B502" s="34"/>
      <x:c r="C502" s="35"/>
      <x:c r="D502" s="36"/>
      <x:c r="E502" s="36"/>
      <x:c r="F502" s="37"/>
      <x:c r="G502" s="38" t="n">
        <x:f>IF(K502=0,0,IF(H502="",1,-1))</x:f>
        <x:v>0</x:v>
      </x:c>
      <x:c r="H502" s="33" t="str">
        <x:f>IF(K502=0,"",IF(A502="","Podaj ID wyjścia",IF(IF(IFERROR(OR(CODE(UPPER(LEFT(A502,1)))&lt;65,CODE(UPPER(LEFT(A502,1)))&gt;90),TRUE),TRUE,OR(NOT(ISTEXT(A502)),LEN(A502)&gt;64,LEN(A502)&lt;&gt;LEN(SUBSTITUTE(A502,"*","")),LEN(A502)&lt;&gt;LEN(SUBSTITUTE(A502,"?","")),LEN(A502)&lt;&gt;LEN(SUBSTITUTE(A502,"~","")),LEN(A502)&lt;&gt;LEN(SUBSTITUTE(A502,"=","")),LEN(A502)&lt;&gt;LEN(SUBSTITUTE(A502,"&lt;","")),LEN(A502)&lt;&gt;LEN(SUBSTITUTE(A502,"&gt;","")))),"ID: tekst zaczynający się od A–Z, do 64 znaków; bez *, ?, ~, =, &lt; i &gt;. Przykład: T-001.",IF(COUNTIFS('Exits'!$A$9:$A$608,A502)&lt;&gt;1,"ID wyjścia się powtarza",IF(B502="","Podaj ID nadrzędnej transakcji",IF(IF(IFERROR(OR(CODE(UPPER(LEFT(B502,1)))&lt;65,CODE(UPPER(LEFT(B502,1)))&gt;90),TRUE),TRUE,OR(NOT(ISTEXT(B502)),LEN(B502)&gt;64,LEN(B502)&lt;&gt;LEN(SUBSTITUTE(B502,"*","")),LEN(B502)&lt;&gt;LEN(SUBSTITUTE(B502,"?","")),LEN(B502)&lt;&gt;LEN(SUBSTITUTE(B502,"~","")),LEN(B502)&lt;&gt;LEN(SUBSTITUTE(B502,"=","")),LEN(B502)&lt;&gt;LEN(SUBSTITUTE(B502,"&lt;","")),LEN(B502)&lt;&gt;LEN(SUBSTITUTE(B502,"&gt;","")))),"ID: tekst zaczynający się od A–Z, do 64 znaków; bez *, ?, ~, =, &lt; i &gt;. Przykład: T-001.",IF(COUNTIFS('Trades'!$A$9:$A$208,B502)&lt;&gt;1,"ID musi pasować do jednego wiersza Trades",IF(NOT(ISNUMBER(C502)),"Podaj prawidłowy czas zamknięcia",IF(OR(C502&lt;1,C502&gt;2958465),"Podaj prawidłowy czas zamknięcia",IF(NOT(ISNUMBER(D502)),"Podaj dodatnią zamkniętą ilość",IF(OR(D502&lt;=0,D502&gt;1000000,ROUND(D502,8)&lt;&gt;D502),"Podaj dodatnią zamkniętą ilość",IF(NOT(ISNUMBER(INDEX('Trades'!$D$9:$D$208,MATCH(B502,'Trades'!$A$9:$A$208,0)))),"Podaj prawidłowy czas otwarcia",IF(C502&lt;INDEX('Trades'!$D$9:$D$208,MATCH(B502,'Trades'!$A$9:$A$208,0)),"Wyjście poprzedza otwarcie",IF(AND(E502&lt;&gt;"",OR(NOT(ISNUMBER(E502)),E502&lt;=0)),"Podaj dodatnią cenę lub pozostaw puste",IF(AND(F502&lt;&gt;"",NOT(ISNUMBER(F502))),"P&amp;L brutto musi być liczbą lub pozostać pusty",IF(AND(ISNUMBER(F502),OR(ABS(F502)&gt;1000000000,ROUND(F502,2)&lt;&gt;F502)),"Kwoty: do 2 miejsc po przecinku; wartość bezwzględna wpisu ≤ 1 000 000 000.",""))))))))))))))))</x:f>
      </x:c>
      <x:c r="I502" s="29" t="str">
        <x:f>IF(ISNUMBER(D502),ROUND(D502,8),"")</x:f>
      </x:c>
      <x:c r="J502" s="29" t="n">
        <x:f>IF(ISNUMBER(F502),1,0)</x:f>
        <x:v>0</x:v>
      </x:c>
      <x:c r="K502" s="29" t="n">
        <x:f>IF(COUNTA(A502:F502)=0,0,1)</x:f>
        <x:v>0</x:v>
      </x:c>
    </x:row>
    <x:row r="503" ht="36" customHeight="1">
      <x:c r="A503" s="34"/>
      <x:c r="B503" s="34"/>
      <x:c r="C503" s="35"/>
      <x:c r="D503" s="36"/>
      <x:c r="E503" s="36"/>
      <x:c r="F503" s="37"/>
      <x:c r="G503" s="38" t="n">
        <x:f>IF(K503=0,0,IF(H503="",1,-1))</x:f>
        <x:v>0</x:v>
      </x:c>
      <x:c r="H503" s="33" t="str">
        <x:f>IF(K503=0,"",IF(A503="","Podaj ID wyjścia",IF(IF(IFERROR(OR(CODE(UPPER(LEFT(A503,1)))&lt;65,CODE(UPPER(LEFT(A503,1)))&gt;90),TRUE),TRUE,OR(NOT(ISTEXT(A503)),LEN(A503)&gt;64,LEN(A503)&lt;&gt;LEN(SUBSTITUTE(A503,"*","")),LEN(A503)&lt;&gt;LEN(SUBSTITUTE(A503,"?","")),LEN(A503)&lt;&gt;LEN(SUBSTITUTE(A503,"~","")),LEN(A503)&lt;&gt;LEN(SUBSTITUTE(A503,"=","")),LEN(A503)&lt;&gt;LEN(SUBSTITUTE(A503,"&lt;","")),LEN(A503)&lt;&gt;LEN(SUBSTITUTE(A503,"&gt;","")))),"ID: tekst zaczynający się od A–Z, do 64 znaków; bez *, ?, ~, =, &lt; i &gt;. Przykład: T-001.",IF(COUNTIFS('Exits'!$A$9:$A$608,A503)&lt;&gt;1,"ID wyjścia się powtarza",IF(B503="","Podaj ID nadrzędnej transakcji",IF(IF(IFERROR(OR(CODE(UPPER(LEFT(B503,1)))&lt;65,CODE(UPPER(LEFT(B503,1)))&gt;90),TRUE),TRUE,OR(NOT(ISTEXT(B503)),LEN(B503)&gt;64,LEN(B503)&lt;&gt;LEN(SUBSTITUTE(B503,"*","")),LEN(B503)&lt;&gt;LEN(SUBSTITUTE(B503,"?","")),LEN(B503)&lt;&gt;LEN(SUBSTITUTE(B503,"~","")),LEN(B503)&lt;&gt;LEN(SUBSTITUTE(B503,"=","")),LEN(B503)&lt;&gt;LEN(SUBSTITUTE(B503,"&lt;","")),LEN(B503)&lt;&gt;LEN(SUBSTITUTE(B503,"&gt;","")))),"ID: tekst zaczynający się od A–Z, do 64 znaków; bez *, ?, ~, =, &lt; i &gt;. Przykład: T-001.",IF(COUNTIFS('Trades'!$A$9:$A$208,B503)&lt;&gt;1,"ID musi pasować do jednego wiersza Trades",IF(NOT(ISNUMBER(C503)),"Podaj prawidłowy czas zamknięcia",IF(OR(C503&lt;1,C503&gt;2958465),"Podaj prawidłowy czas zamknięcia",IF(NOT(ISNUMBER(D503)),"Podaj dodatnią zamkniętą ilość",IF(OR(D503&lt;=0,D503&gt;1000000,ROUND(D503,8)&lt;&gt;D503),"Podaj dodatnią zamkniętą ilość",IF(NOT(ISNUMBER(INDEX('Trades'!$D$9:$D$208,MATCH(B503,'Trades'!$A$9:$A$208,0)))),"Podaj prawidłowy czas otwarcia",IF(C503&lt;INDEX('Trades'!$D$9:$D$208,MATCH(B503,'Trades'!$A$9:$A$208,0)),"Wyjście poprzedza otwarcie",IF(AND(E503&lt;&gt;"",OR(NOT(ISNUMBER(E503)),E503&lt;=0)),"Podaj dodatnią cenę lub pozostaw puste",IF(AND(F503&lt;&gt;"",NOT(ISNUMBER(F503))),"P&amp;L brutto musi być liczbą lub pozostać pusty",IF(AND(ISNUMBER(F503),OR(ABS(F503)&gt;1000000000,ROUND(F503,2)&lt;&gt;F503)),"Kwoty: do 2 miejsc po przecinku; wartość bezwzględna wpisu ≤ 1 000 000 000.",""))))))))))))))))</x:f>
      </x:c>
      <x:c r="I503" s="29" t="str">
        <x:f>IF(ISNUMBER(D503),ROUND(D503,8),"")</x:f>
      </x:c>
      <x:c r="J503" s="29" t="n">
        <x:f>IF(ISNUMBER(F503),1,0)</x:f>
        <x:v>0</x:v>
      </x:c>
      <x:c r="K503" s="29" t="n">
        <x:f>IF(COUNTA(A503:F503)=0,0,1)</x:f>
        <x:v>0</x:v>
      </x:c>
    </x:row>
    <x:row r="504" ht="36" customHeight="1">
      <x:c r="A504" s="34"/>
      <x:c r="B504" s="34"/>
      <x:c r="C504" s="35"/>
      <x:c r="D504" s="36"/>
      <x:c r="E504" s="36"/>
      <x:c r="F504" s="37"/>
      <x:c r="G504" s="38" t="n">
        <x:f>IF(K504=0,0,IF(H504="",1,-1))</x:f>
        <x:v>0</x:v>
      </x:c>
      <x:c r="H504" s="33" t="str">
        <x:f>IF(K504=0,"",IF(A504="","Podaj ID wyjścia",IF(IF(IFERROR(OR(CODE(UPPER(LEFT(A504,1)))&lt;65,CODE(UPPER(LEFT(A504,1)))&gt;90),TRUE),TRUE,OR(NOT(ISTEXT(A504)),LEN(A504)&gt;64,LEN(A504)&lt;&gt;LEN(SUBSTITUTE(A504,"*","")),LEN(A504)&lt;&gt;LEN(SUBSTITUTE(A504,"?","")),LEN(A504)&lt;&gt;LEN(SUBSTITUTE(A504,"~","")),LEN(A504)&lt;&gt;LEN(SUBSTITUTE(A504,"=","")),LEN(A504)&lt;&gt;LEN(SUBSTITUTE(A504,"&lt;","")),LEN(A504)&lt;&gt;LEN(SUBSTITUTE(A504,"&gt;","")))),"ID: tekst zaczynający się od A–Z, do 64 znaków; bez *, ?, ~, =, &lt; i &gt;. Przykład: T-001.",IF(COUNTIFS('Exits'!$A$9:$A$608,A504)&lt;&gt;1,"ID wyjścia się powtarza",IF(B504="","Podaj ID nadrzędnej transakcji",IF(IF(IFERROR(OR(CODE(UPPER(LEFT(B504,1)))&lt;65,CODE(UPPER(LEFT(B504,1)))&gt;90),TRUE),TRUE,OR(NOT(ISTEXT(B504)),LEN(B504)&gt;64,LEN(B504)&lt;&gt;LEN(SUBSTITUTE(B504,"*","")),LEN(B504)&lt;&gt;LEN(SUBSTITUTE(B504,"?","")),LEN(B504)&lt;&gt;LEN(SUBSTITUTE(B504,"~","")),LEN(B504)&lt;&gt;LEN(SUBSTITUTE(B504,"=","")),LEN(B504)&lt;&gt;LEN(SUBSTITUTE(B504,"&lt;","")),LEN(B504)&lt;&gt;LEN(SUBSTITUTE(B504,"&gt;","")))),"ID: tekst zaczynający się od A–Z, do 64 znaków; bez *, ?, ~, =, &lt; i &gt;. Przykład: T-001.",IF(COUNTIFS('Trades'!$A$9:$A$208,B504)&lt;&gt;1,"ID musi pasować do jednego wiersza Trades",IF(NOT(ISNUMBER(C504)),"Podaj prawidłowy czas zamknięcia",IF(OR(C504&lt;1,C504&gt;2958465),"Podaj prawidłowy czas zamknięcia",IF(NOT(ISNUMBER(D504)),"Podaj dodatnią zamkniętą ilość",IF(OR(D504&lt;=0,D504&gt;1000000,ROUND(D504,8)&lt;&gt;D504),"Podaj dodatnią zamkniętą ilość",IF(NOT(ISNUMBER(INDEX('Trades'!$D$9:$D$208,MATCH(B504,'Trades'!$A$9:$A$208,0)))),"Podaj prawidłowy czas otwarcia",IF(C504&lt;INDEX('Trades'!$D$9:$D$208,MATCH(B504,'Trades'!$A$9:$A$208,0)),"Wyjście poprzedza otwarcie",IF(AND(E504&lt;&gt;"",OR(NOT(ISNUMBER(E504)),E504&lt;=0)),"Podaj dodatnią cenę lub pozostaw puste",IF(AND(F504&lt;&gt;"",NOT(ISNUMBER(F504))),"P&amp;L brutto musi być liczbą lub pozostać pusty",IF(AND(ISNUMBER(F504),OR(ABS(F504)&gt;1000000000,ROUND(F504,2)&lt;&gt;F504)),"Kwoty: do 2 miejsc po przecinku; wartość bezwzględna wpisu ≤ 1 000 000 000.",""))))))))))))))))</x:f>
      </x:c>
      <x:c r="I504" s="29" t="str">
        <x:f>IF(ISNUMBER(D504),ROUND(D504,8),"")</x:f>
      </x:c>
      <x:c r="J504" s="29" t="n">
        <x:f>IF(ISNUMBER(F504),1,0)</x:f>
        <x:v>0</x:v>
      </x:c>
      <x:c r="K504" s="29" t="n">
        <x:f>IF(COUNTA(A504:F504)=0,0,1)</x:f>
        <x:v>0</x:v>
      </x:c>
    </x:row>
    <x:row r="505" ht="36" customHeight="1">
      <x:c r="A505" s="34"/>
      <x:c r="B505" s="34"/>
      <x:c r="C505" s="35"/>
      <x:c r="D505" s="36"/>
      <x:c r="E505" s="36"/>
      <x:c r="F505" s="37"/>
      <x:c r="G505" s="38" t="n">
        <x:f>IF(K505=0,0,IF(H505="",1,-1))</x:f>
        <x:v>0</x:v>
      </x:c>
      <x:c r="H505" s="33" t="str">
        <x:f>IF(K505=0,"",IF(A505="","Podaj ID wyjścia",IF(IF(IFERROR(OR(CODE(UPPER(LEFT(A505,1)))&lt;65,CODE(UPPER(LEFT(A505,1)))&gt;90),TRUE),TRUE,OR(NOT(ISTEXT(A505)),LEN(A505)&gt;64,LEN(A505)&lt;&gt;LEN(SUBSTITUTE(A505,"*","")),LEN(A505)&lt;&gt;LEN(SUBSTITUTE(A505,"?","")),LEN(A505)&lt;&gt;LEN(SUBSTITUTE(A505,"~","")),LEN(A505)&lt;&gt;LEN(SUBSTITUTE(A505,"=","")),LEN(A505)&lt;&gt;LEN(SUBSTITUTE(A505,"&lt;","")),LEN(A505)&lt;&gt;LEN(SUBSTITUTE(A505,"&gt;","")))),"ID: tekst zaczynający się od A–Z, do 64 znaków; bez *, ?, ~, =, &lt; i &gt;. Przykład: T-001.",IF(COUNTIFS('Exits'!$A$9:$A$608,A505)&lt;&gt;1,"ID wyjścia się powtarza",IF(B505="","Podaj ID nadrzędnej transakcji",IF(IF(IFERROR(OR(CODE(UPPER(LEFT(B505,1)))&lt;65,CODE(UPPER(LEFT(B505,1)))&gt;90),TRUE),TRUE,OR(NOT(ISTEXT(B505)),LEN(B505)&gt;64,LEN(B505)&lt;&gt;LEN(SUBSTITUTE(B505,"*","")),LEN(B505)&lt;&gt;LEN(SUBSTITUTE(B505,"?","")),LEN(B505)&lt;&gt;LEN(SUBSTITUTE(B505,"~","")),LEN(B505)&lt;&gt;LEN(SUBSTITUTE(B505,"=","")),LEN(B505)&lt;&gt;LEN(SUBSTITUTE(B505,"&lt;","")),LEN(B505)&lt;&gt;LEN(SUBSTITUTE(B505,"&gt;","")))),"ID: tekst zaczynający się od A–Z, do 64 znaków; bez *, ?, ~, =, &lt; i &gt;. Przykład: T-001.",IF(COUNTIFS('Trades'!$A$9:$A$208,B505)&lt;&gt;1,"ID musi pasować do jednego wiersza Trades",IF(NOT(ISNUMBER(C505)),"Podaj prawidłowy czas zamknięcia",IF(OR(C505&lt;1,C505&gt;2958465),"Podaj prawidłowy czas zamknięcia",IF(NOT(ISNUMBER(D505)),"Podaj dodatnią zamkniętą ilość",IF(OR(D505&lt;=0,D505&gt;1000000,ROUND(D505,8)&lt;&gt;D505),"Podaj dodatnią zamkniętą ilość",IF(NOT(ISNUMBER(INDEX('Trades'!$D$9:$D$208,MATCH(B505,'Trades'!$A$9:$A$208,0)))),"Podaj prawidłowy czas otwarcia",IF(C505&lt;INDEX('Trades'!$D$9:$D$208,MATCH(B505,'Trades'!$A$9:$A$208,0)),"Wyjście poprzedza otwarcie",IF(AND(E505&lt;&gt;"",OR(NOT(ISNUMBER(E505)),E505&lt;=0)),"Podaj dodatnią cenę lub pozostaw puste",IF(AND(F505&lt;&gt;"",NOT(ISNUMBER(F505))),"P&amp;L brutto musi być liczbą lub pozostać pusty",IF(AND(ISNUMBER(F505),OR(ABS(F505)&gt;1000000000,ROUND(F505,2)&lt;&gt;F505)),"Kwoty: do 2 miejsc po przecinku; wartość bezwzględna wpisu ≤ 1 000 000 000.",""))))))))))))))))</x:f>
      </x:c>
      <x:c r="I505" s="29" t="str">
        <x:f>IF(ISNUMBER(D505),ROUND(D505,8),"")</x:f>
      </x:c>
      <x:c r="J505" s="29" t="n">
        <x:f>IF(ISNUMBER(F505),1,0)</x:f>
        <x:v>0</x:v>
      </x:c>
      <x:c r="K505" s="29" t="n">
        <x:f>IF(COUNTA(A505:F505)=0,0,1)</x:f>
        <x:v>0</x:v>
      </x:c>
    </x:row>
    <x:row r="506" ht="36" customHeight="1">
      <x:c r="A506" s="34"/>
      <x:c r="B506" s="34"/>
      <x:c r="C506" s="35"/>
      <x:c r="D506" s="36"/>
      <x:c r="E506" s="36"/>
      <x:c r="F506" s="37"/>
      <x:c r="G506" s="38" t="n">
        <x:f>IF(K506=0,0,IF(H506="",1,-1))</x:f>
        <x:v>0</x:v>
      </x:c>
      <x:c r="H506" s="33" t="str">
        <x:f>IF(K506=0,"",IF(A506="","Podaj ID wyjścia",IF(IF(IFERROR(OR(CODE(UPPER(LEFT(A506,1)))&lt;65,CODE(UPPER(LEFT(A506,1)))&gt;90),TRUE),TRUE,OR(NOT(ISTEXT(A506)),LEN(A506)&gt;64,LEN(A506)&lt;&gt;LEN(SUBSTITUTE(A506,"*","")),LEN(A506)&lt;&gt;LEN(SUBSTITUTE(A506,"?","")),LEN(A506)&lt;&gt;LEN(SUBSTITUTE(A506,"~","")),LEN(A506)&lt;&gt;LEN(SUBSTITUTE(A506,"=","")),LEN(A506)&lt;&gt;LEN(SUBSTITUTE(A506,"&lt;","")),LEN(A506)&lt;&gt;LEN(SUBSTITUTE(A506,"&gt;","")))),"ID: tekst zaczynający się od A–Z, do 64 znaków; bez *, ?, ~, =, &lt; i &gt;. Przykład: T-001.",IF(COUNTIFS('Exits'!$A$9:$A$608,A506)&lt;&gt;1,"ID wyjścia się powtarza",IF(B506="","Podaj ID nadrzędnej transakcji",IF(IF(IFERROR(OR(CODE(UPPER(LEFT(B506,1)))&lt;65,CODE(UPPER(LEFT(B506,1)))&gt;90),TRUE),TRUE,OR(NOT(ISTEXT(B506)),LEN(B506)&gt;64,LEN(B506)&lt;&gt;LEN(SUBSTITUTE(B506,"*","")),LEN(B506)&lt;&gt;LEN(SUBSTITUTE(B506,"?","")),LEN(B506)&lt;&gt;LEN(SUBSTITUTE(B506,"~","")),LEN(B506)&lt;&gt;LEN(SUBSTITUTE(B506,"=","")),LEN(B506)&lt;&gt;LEN(SUBSTITUTE(B506,"&lt;","")),LEN(B506)&lt;&gt;LEN(SUBSTITUTE(B506,"&gt;","")))),"ID: tekst zaczynający się od A–Z, do 64 znaków; bez *, ?, ~, =, &lt; i &gt;. Przykład: T-001.",IF(COUNTIFS('Trades'!$A$9:$A$208,B506)&lt;&gt;1,"ID musi pasować do jednego wiersza Trades",IF(NOT(ISNUMBER(C506)),"Podaj prawidłowy czas zamknięcia",IF(OR(C506&lt;1,C506&gt;2958465),"Podaj prawidłowy czas zamknięcia",IF(NOT(ISNUMBER(D506)),"Podaj dodatnią zamkniętą ilość",IF(OR(D506&lt;=0,D506&gt;1000000,ROUND(D506,8)&lt;&gt;D506),"Podaj dodatnią zamkniętą ilość",IF(NOT(ISNUMBER(INDEX('Trades'!$D$9:$D$208,MATCH(B506,'Trades'!$A$9:$A$208,0)))),"Podaj prawidłowy czas otwarcia",IF(C506&lt;INDEX('Trades'!$D$9:$D$208,MATCH(B506,'Trades'!$A$9:$A$208,0)),"Wyjście poprzedza otwarcie",IF(AND(E506&lt;&gt;"",OR(NOT(ISNUMBER(E506)),E506&lt;=0)),"Podaj dodatnią cenę lub pozostaw puste",IF(AND(F506&lt;&gt;"",NOT(ISNUMBER(F506))),"P&amp;L brutto musi być liczbą lub pozostać pusty",IF(AND(ISNUMBER(F506),OR(ABS(F506)&gt;1000000000,ROUND(F506,2)&lt;&gt;F506)),"Kwoty: do 2 miejsc po przecinku; wartość bezwzględna wpisu ≤ 1 000 000 000.",""))))))))))))))))</x:f>
      </x:c>
      <x:c r="I506" s="29" t="str">
        <x:f>IF(ISNUMBER(D506),ROUND(D506,8),"")</x:f>
      </x:c>
      <x:c r="J506" s="29" t="n">
        <x:f>IF(ISNUMBER(F506),1,0)</x:f>
        <x:v>0</x:v>
      </x:c>
      <x:c r="K506" s="29" t="n">
        <x:f>IF(COUNTA(A506:F506)=0,0,1)</x:f>
        <x:v>0</x:v>
      </x:c>
    </x:row>
    <x:row r="507" ht="36" customHeight="1">
      <x:c r="A507" s="34"/>
      <x:c r="B507" s="34"/>
      <x:c r="C507" s="35"/>
      <x:c r="D507" s="36"/>
      <x:c r="E507" s="36"/>
      <x:c r="F507" s="37"/>
      <x:c r="G507" s="38" t="n">
        <x:f>IF(K507=0,0,IF(H507="",1,-1))</x:f>
        <x:v>0</x:v>
      </x:c>
      <x:c r="H507" s="33" t="str">
        <x:f>IF(K507=0,"",IF(A507="","Podaj ID wyjścia",IF(IF(IFERROR(OR(CODE(UPPER(LEFT(A507,1)))&lt;65,CODE(UPPER(LEFT(A507,1)))&gt;90),TRUE),TRUE,OR(NOT(ISTEXT(A507)),LEN(A507)&gt;64,LEN(A507)&lt;&gt;LEN(SUBSTITUTE(A507,"*","")),LEN(A507)&lt;&gt;LEN(SUBSTITUTE(A507,"?","")),LEN(A507)&lt;&gt;LEN(SUBSTITUTE(A507,"~","")),LEN(A507)&lt;&gt;LEN(SUBSTITUTE(A507,"=","")),LEN(A507)&lt;&gt;LEN(SUBSTITUTE(A507,"&lt;","")),LEN(A507)&lt;&gt;LEN(SUBSTITUTE(A507,"&gt;","")))),"ID: tekst zaczynający się od A–Z, do 64 znaków; bez *, ?, ~, =, &lt; i &gt;. Przykład: T-001.",IF(COUNTIFS('Exits'!$A$9:$A$608,A507)&lt;&gt;1,"ID wyjścia się powtarza",IF(B507="","Podaj ID nadrzędnej transakcji",IF(IF(IFERROR(OR(CODE(UPPER(LEFT(B507,1)))&lt;65,CODE(UPPER(LEFT(B507,1)))&gt;90),TRUE),TRUE,OR(NOT(ISTEXT(B507)),LEN(B507)&gt;64,LEN(B507)&lt;&gt;LEN(SUBSTITUTE(B507,"*","")),LEN(B507)&lt;&gt;LEN(SUBSTITUTE(B507,"?","")),LEN(B507)&lt;&gt;LEN(SUBSTITUTE(B507,"~","")),LEN(B507)&lt;&gt;LEN(SUBSTITUTE(B507,"=","")),LEN(B507)&lt;&gt;LEN(SUBSTITUTE(B507,"&lt;","")),LEN(B507)&lt;&gt;LEN(SUBSTITUTE(B507,"&gt;","")))),"ID: tekst zaczynający się od A–Z, do 64 znaków; bez *, ?, ~, =, &lt; i &gt;. Przykład: T-001.",IF(COUNTIFS('Trades'!$A$9:$A$208,B507)&lt;&gt;1,"ID musi pasować do jednego wiersza Trades",IF(NOT(ISNUMBER(C507)),"Podaj prawidłowy czas zamknięcia",IF(OR(C507&lt;1,C507&gt;2958465),"Podaj prawidłowy czas zamknięcia",IF(NOT(ISNUMBER(D507)),"Podaj dodatnią zamkniętą ilość",IF(OR(D507&lt;=0,D507&gt;1000000,ROUND(D507,8)&lt;&gt;D507),"Podaj dodatnią zamkniętą ilość",IF(NOT(ISNUMBER(INDEX('Trades'!$D$9:$D$208,MATCH(B507,'Trades'!$A$9:$A$208,0)))),"Podaj prawidłowy czas otwarcia",IF(C507&lt;INDEX('Trades'!$D$9:$D$208,MATCH(B507,'Trades'!$A$9:$A$208,0)),"Wyjście poprzedza otwarcie",IF(AND(E507&lt;&gt;"",OR(NOT(ISNUMBER(E507)),E507&lt;=0)),"Podaj dodatnią cenę lub pozostaw puste",IF(AND(F507&lt;&gt;"",NOT(ISNUMBER(F507))),"P&amp;L brutto musi być liczbą lub pozostać pusty",IF(AND(ISNUMBER(F507),OR(ABS(F507)&gt;1000000000,ROUND(F507,2)&lt;&gt;F507)),"Kwoty: do 2 miejsc po przecinku; wartość bezwzględna wpisu ≤ 1 000 000 000.",""))))))))))))))))</x:f>
      </x:c>
      <x:c r="I507" s="29" t="str">
        <x:f>IF(ISNUMBER(D507),ROUND(D507,8),"")</x:f>
      </x:c>
      <x:c r="J507" s="29" t="n">
        <x:f>IF(ISNUMBER(F507),1,0)</x:f>
        <x:v>0</x:v>
      </x:c>
      <x:c r="K507" s="29" t="n">
        <x:f>IF(COUNTA(A507:F507)=0,0,1)</x:f>
        <x:v>0</x:v>
      </x:c>
    </x:row>
    <x:row r="508" ht="36" customHeight="1">
      <x:c r="A508" s="34"/>
      <x:c r="B508" s="34"/>
      <x:c r="C508" s="35"/>
      <x:c r="D508" s="36"/>
      <x:c r="E508" s="36"/>
      <x:c r="F508" s="37"/>
      <x:c r="G508" s="38" t="n">
        <x:f>IF(K508=0,0,IF(H508="",1,-1))</x:f>
        <x:v>0</x:v>
      </x:c>
      <x:c r="H508" s="33" t="str">
        <x:f>IF(K508=0,"",IF(A508="","Podaj ID wyjścia",IF(IF(IFERROR(OR(CODE(UPPER(LEFT(A508,1)))&lt;65,CODE(UPPER(LEFT(A508,1)))&gt;90),TRUE),TRUE,OR(NOT(ISTEXT(A508)),LEN(A508)&gt;64,LEN(A508)&lt;&gt;LEN(SUBSTITUTE(A508,"*","")),LEN(A508)&lt;&gt;LEN(SUBSTITUTE(A508,"?","")),LEN(A508)&lt;&gt;LEN(SUBSTITUTE(A508,"~","")),LEN(A508)&lt;&gt;LEN(SUBSTITUTE(A508,"=","")),LEN(A508)&lt;&gt;LEN(SUBSTITUTE(A508,"&lt;","")),LEN(A508)&lt;&gt;LEN(SUBSTITUTE(A508,"&gt;","")))),"ID: tekst zaczynający się od A–Z, do 64 znaków; bez *, ?, ~, =, &lt; i &gt;. Przykład: T-001.",IF(COUNTIFS('Exits'!$A$9:$A$608,A508)&lt;&gt;1,"ID wyjścia się powtarza",IF(B508="","Podaj ID nadrzędnej transakcji",IF(IF(IFERROR(OR(CODE(UPPER(LEFT(B508,1)))&lt;65,CODE(UPPER(LEFT(B508,1)))&gt;90),TRUE),TRUE,OR(NOT(ISTEXT(B508)),LEN(B508)&gt;64,LEN(B508)&lt;&gt;LEN(SUBSTITUTE(B508,"*","")),LEN(B508)&lt;&gt;LEN(SUBSTITUTE(B508,"?","")),LEN(B508)&lt;&gt;LEN(SUBSTITUTE(B508,"~","")),LEN(B508)&lt;&gt;LEN(SUBSTITUTE(B508,"=","")),LEN(B508)&lt;&gt;LEN(SUBSTITUTE(B508,"&lt;","")),LEN(B508)&lt;&gt;LEN(SUBSTITUTE(B508,"&gt;","")))),"ID: tekst zaczynający się od A–Z, do 64 znaków; bez *, ?, ~, =, &lt; i &gt;. Przykład: T-001.",IF(COUNTIFS('Trades'!$A$9:$A$208,B508)&lt;&gt;1,"ID musi pasować do jednego wiersza Trades",IF(NOT(ISNUMBER(C508)),"Podaj prawidłowy czas zamknięcia",IF(OR(C508&lt;1,C508&gt;2958465),"Podaj prawidłowy czas zamknięcia",IF(NOT(ISNUMBER(D508)),"Podaj dodatnią zamkniętą ilość",IF(OR(D508&lt;=0,D508&gt;1000000,ROUND(D508,8)&lt;&gt;D508),"Podaj dodatnią zamkniętą ilość",IF(NOT(ISNUMBER(INDEX('Trades'!$D$9:$D$208,MATCH(B508,'Trades'!$A$9:$A$208,0)))),"Podaj prawidłowy czas otwarcia",IF(C508&lt;INDEX('Trades'!$D$9:$D$208,MATCH(B508,'Trades'!$A$9:$A$208,0)),"Wyjście poprzedza otwarcie",IF(AND(E508&lt;&gt;"",OR(NOT(ISNUMBER(E508)),E508&lt;=0)),"Podaj dodatnią cenę lub pozostaw puste",IF(AND(F508&lt;&gt;"",NOT(ISNUMBER(F508))),"P&amp;L brutto musi być liczbą lub pozostać pusty",IF(AND(ISNUMBER(F508),OR(ABS(F508)&gt;1000000000,ROUND(F508,2)&lt;&gt;F508)),"Kwoty: do 2 miejsc po przecinku; wartość bezwzględna wpisu ≤ 1 000 000 000.",""))))))))))))))))</x:f>
      </x:c>
      <x:c r="I508" s="29" t="str">
        <x:f>IF(ISNUMBER(D508),ROUND(D508,8),"")</x:f>
      </x:c>
      <x:c r="J508" s="29" t="n">
        <x:f>IF(ISNUMBER(F508),1,0)</x:f>
        <x:v>0</x:v>
      </x:c>
      <x:c r="K508" s="29" t="n">
        <x:f>IF(COUNTA(A508:F508)=0,0,1)</x:f>
        <x:v>0</x:v>
      </x:c>
    </x:row>
    <x:row r="509" ht="36" customHeight="1">
      <x:c r="A509" s="34"/>
      <x:c r="B509" s="34"/>
      <x:c r="C509" s="35"/>
      <x:c r="D509" s="36"/>
      <x:c r="E509" s="36"/>
      <x:c r="F509" s="37"/>
      <x:c r="G509" s="38" t="n">
        <x:f>IF(K509=0,0,IF(H509="",1,-1))</x:f>
        <x:v>0</x:v>
      </x:c>
      <x:c r="H509" s="33" t="str">
        <x:f>IF(K509=0,"",IF(A509="","Podaj ID wyjścia",IF(IF(IFERROR(OR(CODE(UPPER(LEFT(A509,1)))&lt;65,CODE(UPPER(LEFT(A509,1)))&gt;90),TRUE),TRUE,OR(NOT(ISTEXT(A509)),LEN(A509)&gt;64,LEN(A509)&lt;&gt;LEN(SUBSTITUTE(A509,"*","")),LEN(A509)&lt;&gt;LEN(SUBSTITUTE(A509,"?","")),LEN(A509)&lt;&gt;LEN(SUBSTITUTE(A509,"~","")),LEN(A509)&lt;&gt;LEN(SUBSTITUTE(A509,"=","")),LEN(A509)&lt;&gt;LEN(SUBSTITUTE(A509,"&lt;","")),LEN(A509)&lt;&gt;LEN(SUBSTITUTE(A509,"&gt;","")))),"ID: tekst zaczynający się od A–Z, do 64 znaków; bez *, ?, ~, =, &lt; i &gt;. Przykład: T-001.",IF(COUNTIFS('Exits'!$A$9:$A$608,A509)&lt;&gt;1,"ID wyjścia się powtarza",IF(B509="","Podaj ID nadrzędnej transakcji",IF(IF(IFERROR(OR(CODE(UPPER(LEFT(B509,1)))&lt;65,CODE(UPPER(LEFT(B509,1)))&gt;90),TRUE),TRUE,OR(NOT(ISTEXT(B509)),LEN(B509)&gt;64,LEN(B509)&lt;&gt;LEN(SUBSTITUTE(B509,"*","")),LEN(B509)&lt;&gt;LEN(SUBSTITUTE(B509,"?","")),LEN(B509)&lt;&gt;LEN(SUBSTITUTE(B509,"~","")),LEN(B509)&lt;&gt;LEN(SUBSTITUTE(B509,"=","")),LEN(B509)&lt;&gt;LEN(SUBSTITUTE(B509,"&lt;","")),LEN(B509)&lt;&gt;LEN(SUBSTITUTE(B509,"&gt;","")))),"ID: tekst zaczynający się od A–Z, do 64 znaków; bez *, ?, ~, =, &lt; i &gt;. Przykład: T-001.",IF(COUNTIFS('Trades'!$A$9:$A$208,B509)&lt;&gt;1,"ID musi pasować do jednego wiersza Trades",IF(NOT(ISNUMBER(C509)),"Podaj prawidłowy czas zamknięcia",IF(OR(C509&lt;1,C509&gt;2958465),"Podaj prawidłowy czas zamknięcia",IF(NOT(ISNUMBER(D509)),"Podaj dodatnią zamkniętą ilość",IF(OR(D509&lt;=0,D509&gt;1000000,ROUND(D509,8)&lt;&gt;D509),"Podaj dodatnią zamkniętą ilość",IF(NOT(ISNUMBER(INDEX('Trades'!$D$9:$D$208,MATCH(B509,'Trades'!$A$9:$A$208,0)))),"Podaj prawidłowy czas otwarcia",IF(C509&lt;INDEX('Trades'!$D$9:$D$208,MATCH(B509,'Trades'!$A$9:$A$208,0)),"Wyjście poprzedza otwarcie",IF(AND(E509&lt;&gt;"",OR(NOT(ISNUMBER(E509)),E509&lt;=0)),"Podaj dodatnią cenę lub pozostaw puste",IF(AND(F509&lt;&gt;"",NOT(ISNUMBER(F509))),"P&amp;L brutto musi być liczbą lub pozostać pusty",IF(AND(ISNUMBER(F509),OR(ABS(F509)&gt;1000000000,ROUND(F509,2)&lt;&gt;F509)),"Kwoty: do 2 miejsc po przecinku; wartość bezwzględna wpisu ≤ 1 000 000 000.",""))))))))))))))))</x:f>
      </x:c>
      <x:c r="I509" s="29" t="str">
        <x:f>IF(ISNUMBER(D509),ROUND(D509,8),"")</x:f>
      </x:c>
      <x:c r="J509" s="29" t="n">
        <x:f>IF(ISNUMBER(F509),1,0)</x:f>
        <x:v>0</x:v>
      </x:c>
      <x:c r="K509" s="29" t="n">
        <x:f>IF(COUNTA(A509:F509)=0,0,1)</x:f>
        <x:v>0</x:v>
      </x:c>
    </x:row>
    <x:row r="510" ht="36" customHeight="1">
      <x:c r="A510" s="34"/>
      <x:c r="B510" s="34"/>
      <x:c r="C510" s="35"/>
      <x:c r="D510" s="36"/>
      <x:c r="E510" s="36"/>
      <x:c r="F510" s="37"/>
      <x:c r="G510" s="38" t="n">
        <x:f>IF(K510=0,0,IF(H510="",1,-1))</x:f>
        <x:v>0</x:v>
      </x:c>
      <x:c r="H510" s="33" t="str">
        <x:f>IF(K510=0,"",IF(A510="","Podaj ID wyjścia",IF(IF(IFERROR(OR(CODE(UPPER(LEFT(A510,1)))&lt;65,CODE(UPPER(LEFT(A510,1)))&gt;90),TRUE),TRUE,OR(NOT(ISTEXT(A510)),LEN(A510)&gt;64,LEN(A510)&lt;&gt;LEN(SUBSTITUTE(A510,"*","")),LEN(A510)&lt;&gt;LEN(SUBSTITUTE(A510,"?","")),LEN(A510)&lt;&gt;LEN(SUBSTITUTE(A510,"~","")),LEN(A510)&lt;&gt;LEN(SUBSTITUTE(A510,"=","")),LEN(A510)&lt;&gt;LEN(SUBSTITUTE(A510,"&lt;","")),LEN(A510)&lt;&gt;LEN(SUBSTITUTE(A510,"&gt;","")))),"ID: tekst zaczynający się od A–Z, do 64 znaków; bez *, ?, ~, =, &lt; i &gt;. Przykład: T-001.",IF(COUNTIFS('Exits'!$A$9:$A$608,A510)&lt;&gt;1,"ID wyjścia się powtarza",IF(B510="","Podaj ID nadrzędnej transakcji",IF(IF(IFERROR(OR(CODE(UPPER(LEFT(B510,1)))&lt;65,CODE(UPPER(LEFT(B510,1)))&gt;90),TRUE),TRUE,OR(NOT(ISTEXT(B510)),LEN(B510)&gt;64,LEN(B510)&lt;&gt;LEN(SUBSTITUTE(B510,"*","")),LEN(B510)&lt;&gt;LEN(SUBSTITUTE(B510,"?","")),LEN(B510)&lt;&gt;LEN(SUBSTITUTE(B510,"~","")),LEN(B510)&lt;&gt;LEN(SUBSTITUTE(B510,"=","")),LEN(B510)&lt;&gt;LEN(SUBSTITUTE(B510,"&lt;","")),LEN(B510)&lt;&gt;LEN(SUBSTITUTE(B510,"&gt;","")))),"ID: tekst zaczynający się od A–Z, do 64 znaków; bez *, ?, ~, =, &lt; i &gt;. Przykład: T-001.",IF(COUNTIFS('Trades'!$A$9:$A$208,B510)&lt;&gt;1,"ID musi pasować do jednego wiersza Trades",IF(NOT(ISNUMBER(C510)),"Podaj prawidłowy czas zamknięcia",IF(OR(C510&lt;1,C510&gt;2958465),"Podaj prawidłowy czas zamknięcia",IF(NOT(ISNUMBER(D510)),"Podaj dodatnią zamkniętą ilość",IF(OR(D510&lt;=0,D510&gt;1000000,ROUND(D510,8)&lt;&gt;D510),"Podaj dodatnią zamkniętą ilość",IF(NOT(ISNUMBER(INDEX('Trades'!$D$9:$D$208,MATCH(B510,'Trades'!$A$9:$A$208,0)))),"Podaj prawidłowy czas otwarcia",IF(C510&lt;INDEX('Trades'!$D$9:$D$208,MATCH(B510,'Trades'!$A$9:$A$208,0)),"Wyjście poprzedza otwarcie",IF(AND(E510&lt;&gt;"",OR(NOT(ISNUMBER(E510)),E510&lt;=0)),"Podaj dodatnią cenę lub pozostaw puste",IF(AND(F510&lt;&gt;"",NOT(ISNUMBER(F510))),"P&amp;L brutto musi być liczbą lub pozostać pusty",IF(AND(ISNUMBER(F510),OR(ABS(F510)&gt;1000000000,ROUND(F510,2)&lt;&gt;F510)),"Kwoty: do 2 miejsc po przecinku; wartość bezwzględna wpisu ≤ 1 000 000 000.",""))))))))))))))))</x:f>
      </x:c>
      <x:c r="I510" s="29" t="str">
        <x:f>IF(ISNUMBER(D510),ROUND(D510,8),"")</x:f>
      </x:c>
      <x:c r="J510" s="29" t="n">
        <x:f>IF(ISNUMBER(F510),1,0)</x:f>
        <x:v>0</x:v>
      </x:c>
      <x:c r="K510" s="29" t="n">
        <x:f>IF(COUNTA(A510:F510)=0,0,1)</x:f>
        <x:v>0</x:v>
      </x:c>
    </x:row>
    <x:row r="511" ht="36" customHeight="1">
      <x:c r="A511" s="34"/>
      <x:c r="B511" s="34"/>
      <x:c r="C511" s="35"/>
      <x:c r="D511" s="36"/>
      <x:c r="E511" s="36"/>
      <x:c r="F511" s="37"/>
      <x:c r="G511" s="38" t="n">
        <x:f>IF(K511=0,0,IF(H511="",1,-1))</x:f>
        <x:v>0</x:v>
      </x:c>
      <x:c r="H511" s="33" t="str">
        <x:f>IF(K511=0,"",IF(A511="","Podaj ID wyjścia",IF(IF(IFERROR(OR(CODE(UPPER(LEFT(A511,1)))&lt;65,CODE(UPPER(LEFT(A511,1)))&gt;90),TRUE),TRUE,OR(NOT(ISTEXT(A511)),LEN(A511)&gt;64,LEN(A511)&lt;&gt;LEN(SUBSTITUTE(A511,"*","")),LEN(A511)&lt;&gt;LEN(SUBSTITUTE(A511,"?","")),LEN(A511)&lt;&gt;LEN(SUBSTITUTE(A511,"~","")),LEN(A511)&lt;&gt;LEN(SUBSTITUTE(A511,"=","")),LEN(A511)&lt;&gt;LEN(SUBSTITUTE(A511,"&lt;","")),LEN(A511)&lt;&gt;LEN(SUBSTITUTE(A511,"&gt;","")))),"ID: tekst zaczynający się od A–Z, do 64 znaków; bez *, ?, ~, =, &lt; i &gt;. Przykład: T-001.",IF(COUNTIFS('Exits'!$A$9:$A$608,A511)&lt;&gt;1,"ID wyjścia się powtarza",IF(B511="","Podaj ID nadrzędnej transakcji",IF(IF(IFERROR(OR(CODE(UPPER(LEFT(B511,1)))&lt;65,CODE(UPPER(LEFT(B511,1)))&gt;90),TRUE),TRUE,OR(NOT(ISTEXT(B511)),LEN(B511)&gt;64,LEN(B511)&lt;&gt;LEN(SUBSTITUTE(B511,"*","")),LEN(B511)&lt;&gt;LEN(SUBSTITUTE(B511,"?","")),LEN(B511)&lt;&gt;LEN(SUBSTITUTE(B511,"~","")),LEN(B511)&lt;&gt;LEN(SUBSTITUTE(B511,"=","")),LEN(B511)&lt;&gt;LEN(SUBSTITUTE(B511,"&lt;","")),LEN(B511)&lt;&gt;LEN(SUBSTITUTE(B511,"&gt;","")))),"ID: tekst zaczynający się od A–Z, do 64 znaków; bez *, ?, ~, =, &lt; i &gt;. Przykład: T-001.",IF(COUNTIFS('Trades'!$A$9:$A$208,B511)&lt;&gt;1,"ID musi pasować do jednego wiersza Trades",IF(NOT(ISNUMBER(C511)),"Podaj prawidłowy czas zamknięcia",IF(OR(C511&lt;1,C511&gt;2958465),"Podaj prawidłowy czas zamknięcia",IF(NOT(ISNUMBER(D511)),"Podaj dodatnią zamkniętą ilość",IF(OR(D511&lt;=0,D511&gt;1000000,ROUND(D511,8)&lt;&gt;D511),"Podaj dodatnią zamkniętą ilość",IF(NOT(ISNUMBER(INDEX('Trades'!$D$9:$D$208,MATCH(B511,'Trades'!$A$9:$A$208,0)))),"Podaj prawidłowy czas otwarcia",IF(C511&lt;INDEX('Trades'!$D$9:$D$208,MATCH(B511,'Trades'!$A$9:$A$208,0)),"Wyjście poprzedza otwarcie",IF(AND(E511&lt;&gt;"",OR(NOT(ISNUMBER(E511)),E511&lt;=0)),"Podaj dodatnią cenę lub pozostaw puste",IF(AND(F511&lt;&gt;"",NOT(ISNUMBER(F511))),"P&amp;L brutto musi być liczbą lub pozostać pusty",IF(AND(ISNUMBER(F511),OR(ABS(F511)&gt;1000000000,ROUND(F511,2)&lt;&gt;F511)),"Kwoty: do 2 miejsc po przecinku; wartość bezwzględna wpisu ≤ 1 000 000 000.",""))))))))))))))))</x:f>
      </x:c>
      <x:c r="I511" s="29" t="str">
        <x:f>IF(ISNUMBER(D511),ROUND(D511,8),"")</x:f>
      </x:c>
      <x:c r="J511" s="29" t="n">
        <x:f>IF(ISNUMBER(F511),1,0)</x:f>
        <x:v>0</x:v>
      </x:c>
      <x:c r="K511" s="29" t="n">
        <x:f>IF(COUNTA(A511:F511)=0,0,1)</x:f>
        <x:v>0</x:v>
      </x:c>
    </x:row>
    <x:row r="512" ht="36" customHeight="1">
      <x:c r="A512" s="34"/>
      <x:c r="B512" s="34"/>
      <x:c r="C512" s="35"/>
      <x:c r="D512" s="36"/>
      <x:c r="E512" s="36"/>
      <x:c r="F512" s="37"/>
      <x:c r="G512" s="38" t="n">
        <x:f>IF(K512=0,0,IF(H512="",1,-1))</x:f>
        <x:v>0</x:v>
      </x:c>
      <x:c r="H512" s="33" t="str">
        <x:f>IF(K512=0,"",IF(A512="","Podaj ID wyjścia",IF(IF(IFERROR(OR(CODE(UPPER(LEFT(A512,1)))&lt;65,CODE(UPPER(LEFT(A512,1)))&gt;90),TRUE),TRUE,OR(NOT(ISTEXT(A512)),LEN(A512)&gt;64,LEN(A512)&lt;&gt;LEN(SUBSTITUTE(A512,"*","")),LEN(A512)&lt;&gt;LEN(SUBSTITUTE(A512,"?","")),LEN(A512)&lt;&gt;LEN(SUBSTITUTE(A512,"~","")),LEN(A512)&lt;&gt;LEN(SUBSTITUTE(A512,"=","")),LEN(A512)&lt;&gt;LEN(SUBSTITUTE(A512,"&lt;","")),LEN(A512)&lt;&gt;LEN(SUBSTITUTE(A512,"&gt;","")))),"ID: tekst zaczynający się od A–Z, do 64 znaków; bez *, ?, ~, =, &lt; i &gt;. Przykład: T-001.",IF(COUNTIFS('Exits'!$A$9:$A$608,A512)&lt;&gt;1,"ID wyjścia się powtarza",IF(B512="","Podaj ID nadrzędnej transakcji",IF(IF(IFERROR(OR(CODE(UPPER(LEFT(B512,1)))&lt;65,CODE(UPPER(LEFT(B512,1)))&gt;90),TRUE),TRUE,OR(NOT(ISTEXT(B512)),LEN(B512)&gt;64,LEN(B512)&lt;&gt;LEN(SUBSTITUTE(B512,"*","")),LEN(B512)&lt;&gt;LEN(SUBSTITUTE(B512,"?","")),LEN(B512)&lt;&gt;LEN(SUBSTITUTE(B512,"~","")),LEN(B512)&lt;&gt;LEN(SUBSTITUTE(B512,"=","")),LEN(B512)&lt;&gt;LEN(SUBSTITUTE(B512,"&lt;","")),LEN(B512)&lt;&gt;LEN(SUBSTITUTE(B512,"&gt;","")))),"ID: tekst zaczynający się od A–Z, do 64 znaków; bez *, ?, ~, =, &lt; i &gt;. Przykład: T-001.",IF(COUNTIFS('Trades'!$A$9:$A$208,B512)&lt;&gt;1,"ID musi pasować do jednego wiersza Trades",IF(NOT(ISNUMBER(C512)),"Podaj prawidłowy czas zamknięcia",IF(OR(C512&lt;1,C512&gt;2958465),"Podaj prawidłowy czas zamknięcia",IF(NOT(ISNUMBER(D512)),"Podaj dodatnią zamkniętą ilość",IF(OR(D512&lt;=0,D512&gt;1000000,ROUND(D512,8)&lt;&gt;D512),"Podaj dodatnią zamkniętą ilość",IF(NOT(ISNUMBER(INDEX('Trades'!$D$9:$D$208,MATCH(B512,'Trades'!$A$9:$A$208,0)))),"Podaj prawidłowy czas otwarcia",IF(C512&lt;INDEX('Trades'!$D$9:$D$208,MATCH(B512,'Trades'!$A$9:$A$208,0)),"Wyjście poprzedza otwarcie",IF(AND(E512&lt;&gt;"",OR(NOT(ISNUMBER(E512)),E512&lt;=0)),"Podaj dodatnią cenę lub pozostaw puste",IF(AND(F512&lt;&gt;"",NOT(ISNUMBER(F512))),"P&amp;L brutto musi być liczbą lub pozostać pusty",IF(AND(ISNUMBER(F512),OR(ABS(F512)&gt;1000000000,ROUND(F512,2)&lt;&gt;F512)),"Kwoty: do 2 miejsc po przecinku; wartość bezwzględna wpisu ≤ 1 000 000 000.",""))))))))))))))))</x:f>
      </x:c>
      <x:c r="I512" s="29" t="str">
        <x:f>IF(ISNUMBER(D512),ROUND(D512,8),"")</x:f>
      </x:c>
      <x:c r="J512" s="29" t="n">
        <x:f>IF(ISNUMBER(F512),1,0)</x:f>
        <x:v>0</x:v>
      </x:c>
      <x:c r="K512" s="29" t="n">
        <x:f>IF(COUNTA(A512:F512)=0,0,1)</x:f>
        <x:v>0</x:v>
      </x:c>
    </x:row>
    <x:row r="513" ht="36" customHeight="1">
      <x:c r="A513" s="34"/>
      <x:c r="B513" s="34"/>
      <x:c r="C513" s="35"/>
      <x:c r="D513" s="36"/>
      <x:c r="E513" s="36"/>
      <x:c r="F513" s="37"/>
      <x:c r="G513" s="38" t="n">
        <x:f>IF(K513=0,0,IF(H513="",1,-1))</x:f>
        <x:v>0</x:v>
      </x:c>
      <x:c r="H513" s="33" t="str">
        <x:f>IF(K513=0,"",IF(A513="","Podaj ID wyjścia",IF(IF(IFERROR(OR(CODE(UPPER(LEFT(A513,1)))&lt;65,CODE(UPPER(LEFT(A513,1)))&gt;90),TRUE),TRUE,OR(NOT(ISTEXT(A513)),LEN(A513)&gt;64,LEN(A513)&lt;&gt;LEN(SUBSTITUTE(A513,"*","")),LEN(A513)&lt;&gt;LEN(SUBSTITUTE(A513,"?","")),LEN(A513)&lt;&gt;LEN(SUBSTITUTE(A513,"~","")),LEN(A513)&lt;&gt;LEN(SUBSTITUTE(A513,"=","")),LEN(A513)&lt;&gt;LEN(SUBSTITUTE(A513,"&lt;","")),LEN(A513)&lt;&gt;LEN(SUBSTITUTE(A513,"&gt;","")))),"ID: tekst zaczynający się od A–Z, do 64 znaków; bez *, ?, ~, =, &lt; i &gt;. Przykład: T-001.",IF(COUNTIFS('Exits'!$A$9:$A$608,A513)&lt;&gt;1,"ID wyjścia się powtarza",IF(B513="","Podaj ID nadrzędnej transakcji",IF(IF(IFERROR(OR(CODE(UPPER(LEFT(B513,1)))&lt;65,CODE(UPPER(LEFT(B513,1)))&gt;90),TRUE),TRUE,OR(NOT(ISTEXT(B513)),LEN(B513)&gt;64,LEN(B513)&lt;&gt;LEN(SUBSTITUTE(B513,"*","")),LEN(B513)&lt;&gt;LEN(SUBSTITUTE(B513,"?","")),LEN(B513)&lt;&gt;LEN(SUBSTITUTE(B513,"~","")),LEN(B513)&lt;&gt;LEN(SUBSTITUTE(B513,"=","")),LEN(B513)&lt;&gt;LEN(SUBSTITUTE(B513,"&lt;","")),LEN(B513)&lt;&gt;LEN(SUBSTITUTE(B513,"&gt;","")))),"ID: tekst zaczynający się od A–Z, do 64 znaków; bez *, ?, ~, =, &lt; i &gt;. Przykład: T-001.",IF(COUNTIFS('Trades'!$A$9:$A$208,B513)&lt;&gt;1,"ID musi pasować do jednego wiersza Trades",IF(NOT(ISNUMBER(C513)),"Podaj prawidłowy czas zamknięcia",IF(OR(C513&lt;1,C513&gt;2958465),"Podaj prawidłowy czas zamknięcia",IF(NOT(ISNUMBER(D513)),"Podaj dodatnią zamkniętą ilość",IF(OR(D513&lt;=0,D513&gt;1000000,ROUND(D513,8)&lt;&gt;D513),"Podaj dodatnią zamkniętą ilość",IF(NOT(ISNUMBER(INDEX('Trades'!$D$9:$D$208,MATCH(B513,'Trades'!$A$9:$A$208,0)))),"Podaj prawidłowy czas otwarcia",IF(C513&lt;INDEX('Trades'!$D$9:$D$208,MATCH(B513,'Trades'!$A$9:$A$208,0)),"Wyjście poprzedza otwarcie",IF(AND(E513&lt;&gt;"",OR(NOT(ISNUMBER(E513)),E513&lt;=0)),"Podaj dodatnią cenę lub pozostaw puste",IF(AND(F513&lt;&gt;"",NOT(ISNUMBER(F513))),"P&amp;L brutto musi być liczbą lub pozostać pusty",IF(AND(ISNUMBER(F513),OR(ABS(F513)&gt;1000000000,ROUND(F513,2)&lt;&gt;F513)),"Kwoty: do 2 miejsc po przecinku; wartość bezwzględna wpisu ≤ 1 000 000 000.",""))))))))))))))))</x:f>
      </x:c>
      <x:c r="I513" s="29" t="str">
        <x:f>IF(ISNUMBER(D513),ROUND(D513,8),"")</x:f>
      </x:c>
      <x:c r="J513" s="29" t="n">
        <x:f>IF(ISNUMBER(F513),1,0)</x:f>
        <x:v>0</x:v>
      </x:c>
      <x:c r="K513" s="29" t="n">
        <x:f>IF(COUNTA(A513:F513)=0,0,1)</x:f>
        <x:v>0</x:v>
      </x:c>
    </x:row>
    <x:row r="514" ht="36" customHeight="1">
      <x:c r="A514" s="34"/>
      <x:c r="B514" s="34"/>
      <x:c r="C514" s="35"/>
      <x:c r="D514" s="36"/>
      <x:c r="E514" s="36"/>
      <x:c r="F514" s="37"/>
      <x:c r="G514" s="38" t="n">
        <x:f>IF(K514=0,0,IF(H514="",1,-1))</x:f>
        <x:v>0</x:v>
      </x:c>
      <x:c r="H514" s="33" t="str">
        <x:f>IF(K514=0,"",IF(A514="","Podaj ID wyjścia",IF(IF(IFERROR(OR(CODE(UPPER(LEFT(A514,1)))&lt;65,CODE(UPPER(LEFT(A514,1)))&gt;90),TRUE),TRUE,OR(NOT(ISTEXT(A514)),LEN(A514)&gt;64,LEN(A514)&lt;&gt;LEN(SUBSTITUTE(A514,"*","")),LEN(A514)&lt;&gt;LEN(SUBSTITUTE(A514,"?","")),LEN(A514)&lt;&gt;LEN(SUBSTITUTE(A514,"~","")),LEN(A514)&lt;&gt;LEN(SUBSTITUTE(A514,"=","")),LEN(A514)&lt;&gt;LEN(SUBSTITUTE(A514,"&lt;","")),LEN(A514)&lt;&gt;LEN(SUBSTITUTE(A514,"&gt;","")))),"ID: tekst zaczynający się od A–Z, do 64 znaków; bez *, ?, ~, =, &lt; i &gt;. Przykład: T-001.",IF(COUNTIFS('Exits'!$A$9:$A$608,A514)&lt;&gt;1,"ID wyjścia się powtarza",IF(B514="","Podaj ID nadrzędnej transakcji",IF(IF(IFERROR(OR(CODE(UPPER(LEFT(B514,1)))&lt;65,CODE(UPPER(LEFT(B514,1)))&gt;90),TRUE),TRUE,OR(NOT(ISTEXT(B514)),LEN(B514)&gt;64,LEN(B514)&lt;&gt;LEN(SUBSTITUTE(B514,"*","")),LEN(B514)&lt;&gt;LEN(SUBSTITUTE(B514,"?","")),LEN(B514)&lt;&gt;LEN(SUBSTITUTE(B514,"~","")),LEN(B514)&lt;&gt;LEN(SUBSTITUTE(B514,"=","")),LEN(B514)&lt;&gt;LEN(SUBSTITUTE(B514,"&lt;","")),LEN(B514)&lt;&gt;LEN(SUBSTITUTE(B514,"&gt;","")))),"ID: tekst zaczynający się od A–Z, do 64 znaków; bez *, ?, ~, =, &lt; i &gt;. Przykład: T-001.",IF(COUNTIFS('Trades'!$A$9:$A$208,B514)&lt;&gt;1,"ID musi pasować do jednego wiersza Trades",IF(NOT(ISNUMBER(C514)),"Podaj prawidłowy czas zamknięcia",IF(OR(C514&lt;1,C514&gt;2958465),"Podaj prawidłowy czas zamknięcia",IF(NOT(ISNUMBER(D514)),"Podaj dodatnią zamkniętą ilość",IF(OR(D514&lt;=0,D514&gt;1000000,ROUND(D514,8)&lt;&gt;D514),"Podaj dodatnią zamkniętą ilość",IF(NOT(ISNUMBER(INDEX('Trades'!$D$9:$D$208,MATCH(B514,'Trades'!$A$9:$A$208,0)))),"Podaj prawidłowy czas otwarcia",IF(C514&lt;INDEX('Trades'!$D$9:$D$208,MATCH(B514,'Trades'!$A$9:$A$208,0)),"Wyjście poprzedza otwarcie",IF(AND(E514&lt;&gt;"",OR(NOT(ISNUMBER(E514)),E514&lt;=0)),"Podaj dodatnią cenę lub pozostaw puste",IF(AND(F514&lt;&gt;"",NOT(ISNUMBER(F514))),"P&amp;L brutto musi być liczbą lub pozostać pusty",IF(AND(ISNUMBER(F514),OR(ABS(F514)&gt;1000000000,ROUND(F514,2)&lt;&gt;F514)),"Kwoty: do 2 miejsc po przecinku; wartość bezwzględna wpisu ≤ 1 000 000 000.",""))))))))))))))))</x:f>
      </x:c>
      <x:c r="I514" s="29" t="str">
        <x:f>IF(ISNUMBER(D514),ROUND(D514,8),"")</x:f>
      </x:c>
      <x:c r="J514" s="29" t="n">
        <x:f>IF(ISNUMBER(F514),1,0)</x:f>
        <x:v>0</x:v>
      </x:c>
      <x:c r="K514" s="29" t="n">
        <x:f>IF(COUNTA(A514:F514)=0,0,1)</x:f>
        <x:v>0</x:v>
      </x:c>
    </x:row>
    <x:row r="515" ht="36" customHeight="1">
      <x:c r="A515" s="34"/>
      <x:c r="B515" s="34"/>
      <x:c r="C515" s="35"/>
      <x:c r="D515" s="36"/>
      <x:c r="E515" s="36"/>
      <x:c r="F515" s="37"/>
      <x:c r="G515" s="38" t="n">
        <x:f>IF(K515=0,0,IF(H515="",1,-1))</x:f>
        <x:v>0</x:v>
      </x:c>
      <x:c r="H515" s="33" t="str">
        <x:f>IF(K515=0,"",IF(A515="","Podaj ID wyjścia",IF(IF(IFERROR(OR(CODE(UPPER(LEFT(A515,1)))&lt;65,CODE(UPPER(LEFT(A515,1)))&gt;90),TRUE),TRUE,OR(NOT(ISTEXT(A515)),LEN(A515)&gt;64,LEN(A515)&lt;&gt;LEN(SUBSTITUTE(A515,"*","")),LEN(A515)&lt;&gt;LEN(SUBSTITUTE(A515,"?","")),LEN(A515)&lt;&gt;LEN(SUBSTITUTE(A515,"~","")),LEN(A515)&lt;&gt;LEN(SUBSTITUTE(A515,"=","")),LEN(A515)&lt;&gt;LEN(SUBSTITUTE(A515,"&lt;","")),LEN(A515)&lt;&gt;LEN(SUBSTITUTE(A515,"&gt;","")))),"ID: tekst zaczynający się od A–Z, do 64 znaków; bez *, ?, ~, =, &lt; i &gt;. Przykład: T-001.",IF(COUNTIFS('Exits'!$A$9:$A$608,A515)&lt;&gt;1,"ID wyjścia się powtarza",IF(B515="","Podaj ID nadrzędnej transakcji",IF(IF(IFERROR(OR(CODE(UPPER(LEFT(B515,1)))&lt;65,CODE(UPPER(LEFT(B515,1)))&gt;90),TRUE),TRUE,OR(NOT(ISTEXT(B515)),LEN(B515)&gt;64,LEN(B515)&lt;&gt;LEN(SUBSTITUTE(B515,"*","")),LEN(B515)&lt;&gt;LEN(SUBSTITUTE(B515,"?","")),LEN(B515)&lt;&gt;LEN(SUBSTITUTE(B515,"~","")),LEN(B515)&lt;&gt;LEN(SUBSTITUTE(B515,"=","")),LEN(B515)&lt;&gt;LEN(SUBSTITUTE(B515,"&lt;","")),LEN(B515)&lt;&gt;LEN(SUBSTITUTE(B515,"&gt;","")))),"ID: tekst zaczynający się od A–Z, do 64 znaków; bez *, ?, ~, =, &lt; i &gt;. Przykład: T-001.",IF(COUNTIFS('Trades'!$A$9:$A$208,B515)&lt;&gt;1,"ID musi pasować do jednego wiersza Trades",IF(NOT(ISNUMBER(C515)),"Podaj prawidłowy czas zamknięcia",IF(OR(C515&lt;1,C515&gt;2958465),"Podaj prawidłowy czas zamknięcia",IF(NOT(ISNUMBER(D515)),"Podaj dodatnią zamkniętą ilość",IF(OR(D515&lt;=0,D515&gt;1000000,ROUND(D515,8)&lt;&gt;D515),"Podaj dodatnią zamkniętą ilość",IF(NOT(ISNUMBER(INDEX('Trades'!$D$9:$D$208,MATCH(B515,'Trades'!$A$9:$A$208,0)))),"Podaj prawidłowy czas otwarcia",IF(C515&lt;INDEX('Trades'!$D$9:$D$208,MATCH(B515,'Trades'!$A$9:$A$208,0)),"Wyjście poprzedza otwarcie",IF(AND(E515&lt;&gt;"",OR(NOT(ISNUMBER(E515)),E515&lt;=0)),"Podaj dodatnią cenę lub pozostaw puste",IF(AND(F515&lt;&gt;"",NOT(ISNUMBER(F515))),"P&amp;L brutto musi być liczbą lub pozostać pusty",IF(AND(ISNUMBER(F515),OR(ABS(F515)&gt;1000000000,ROUND(F515,2)&lt;&gt;F515)),"Kwoty: do 2 miejsc po przecinku; wartość bezwzględna wpisu ≤ 1 000 000 000.",""))))))))))))))))</x:f>
      </x:c>
      <x:c r="I515" s="29" t="str">
        <x:f>IF(ISNUMBER(D515),ROUND(D515,8),"")</x:f>
      </x:c>
      <x:c r="J515" s="29" t="n">
        <x:f>IF(ISNUMBER(F515),1,0)</x:f>
        <x:v>0</x:v>
      </x:c>
      <x:c r="K515" s="29" t="n">
        <x:f>IF(COUNTA(A515:F515)=0,0,1)</x:f>
        <x:v>0</x:v>
      </x:c>
    </x:row>
    <x:row r="516" ht="36" customHeight="1">
      <x:c r="A516" s="34"/>
      <x:c r="B516" s="34"/>
      <x:c r="C516" s="35"/>
      <x:c r="D516" s="36"/>
      <x:c r="E516" s="36"/>
      <x:c r="F516" s="37"/>
      <x:c r="G516" s="38" t="n">
        <x:f>IF(K516=0,0,IF(H516="",1,-1))</x:f>
        <x:v>0</x:v>
      </x:c>
      <x:c r="H516" s="33" t="str">
        <x:f>IF(K516=0,"",IF(A516="","Podaj ID wyjścia",IF(IF(IFERROR(OR(CODE(UPPER(LEFT(A516,1)))&lt;65,CODE(UPPER(LEFT(A516,1)))&gt;90),TRUE),TRUE,OR(NOT(ISTEXT(A516)),LEN(A516)&gt;64,LEN(A516)&lt;&gt;LEN(SUBSTITUTE(A516,"*","")),LEN(A516)&lt;&gt;LEN(SUBSTITUTE(A516,"?","")),LEN(A516)&lt;&gt;LEN(SUBSTITUTE(A516,"~","")),LEN(A516)&lt;&gt;LEN(SUBSTITUTE(A516,"=","")),LEN(A516)&lt;&gt;LEN(SUBSTITUTE(A516,"&lt;","")),LEN(A516)&lt;&gt;LEN(SUBSTITUTE(A516,"&gt;","")))),"ID: tekst zaczynający się od A–Z, do 64 znaków; bez *, ?, ~, =, &lt; i &gt;. Przykład: T-001.",IF(COUNTIFS('Exits'!$A$9:$A$608,A516)&lt;&gt;1,"ID wyjścia się powtarza",IF(B516="","Podaj ID nadrzędnej transakcji",IF(IF(IFERROR(OR(CODE(UPPER(LEFT(B516,1)))&lt;65,CODE(UPPER(LEFT(B516,1)))&gt;90),TRUE),TRUE,OR(NOT(ISTEXT(B516)),LEN(B516)&gt;64,LEN(B516)&lt;&gt;LEN(SUBSTITUTE(B516,"*","")),LEN(B516)&lt;&gt;LEN(SUBSTITUTE(B516,"?","")),LEN(B516)&lt;&gt;LEN(SUBSTITUTE(B516,"~","")),LEN(B516)&lt;&gt;LEN(SUBSTITUTE(B516,"=","")),LEN(B516)&lt;&gt;LEN(SUBSTITUTE(B516,"&lt;","")),LEN(B516)&lt;&gt;LEN(SUBSTITUTE(B516,"&gt;","")))),"ID: tekst zaczynający się od A–Z, do 64 znaków; bez *, ?, ~, =, &lt; i &gt;. Przykład: T-001.",IF(COUNTIFS('Trades'!$A$9:$A$208,B516)&lt;&gt;1,"ID musi pasować do jednego wiersza Trades",IF(NOT(ISNUMBER(C516)),"Podaj prawidłowy czas zamknięcia",IF(OR(C516&lt;1,C516&gt;2958465),"Podaj prawidłowy czas zamknięcia",IF(NOT(ISNUMBER(D516)),"Podaj dodatnią zamkniętą ilość",IF(OR(D516&lt;=0,D516&gt;1000000,ROUND(D516,8)&lt;&gt;D516),"Podaj dodatnią zamkniętą ilość",IF(NOT(ISNUMBER(INDEX('Trades'!$D$9:$D$208,MATCH(B516,'Trades'!$A$9:$A$208,0)))),"Podaj prawidłowy czas otwarcia",IF(C516&lt;INDEX('Trades'!$D$9:$D$208,MATCH(B516,'Trades'!$A$9:$A$208,0)),"Wyjście poprzedza otwarcie",IF(AND(E516&lt;&gt;"",OR(NOT(ISNUMBER(E516)),E516&lt;=0)),"Podaj dodatnią cenę lub pozostaw puste",IF(AND(F516&lt;&gt;"",NOT(ISNUMBER(F516))),"P&amp;L brutto musi być liczbą lub pozostać pusty",IF(AND(ISNUMBER(F516),OR(ABS(F516)&gt;1000000000,ROUND(F516,2)&lt;&gt;F516)),"Kwoty: do 2 miejsc po przecinku; wartość bezwzględna wpisu ≤ 1 000 000 000.",""))))))))))))))))</x:f>
      </x:c>
      <x:c r="I516" s="29" t="str">
        <x:f>IF(ISNUMBER(D516),ROUND(D516,8),"")</x:f>
      </x:c>
      <x:c r="J516" s="29" t="n">
        <x:f>IF(ISNUMBER(F516),1,0)</x:f>
        <x:v>0</x:v>
      </x:c>
      <x:c r="K516" s="29" t="n">
        <x:f>IF(COUNTA(A516:F516)=0,0,1)</x:f>
        <x:v>0</x:v>
      </x:c>
    </x:row>
    <x:row r="517" ht="36" customHeight="1">
      <x:c r="A517" s="34"/>
      <x:c r="B517" s="34"/>
      <x:c r="C517" s="35"/>
      <x:c r="D517" s="36"/>
      <x:c r="E517" s="36"/>
      <x:c r="F517" s="37"/>
      <x:c r="G517" s="38" t="n">
        <x:f>IF(K517=0,0,IF(H517="",1,-1))</x:f>
        <x:v>0</x:v>
      </x:c>
      <x:c r="H517" s="33" t="str">
        <x:f>IF(K517=0,"",IF(A517="","Podaj ID wyjścia",IF(IF(IFERROR(OR(CODE(UPPER(LEFT(A517,1)))&lt;65,CODE(UPPER(LEFT(A517,1)))&gt;90),TRUE),TRUE,OR(NOT(ISTEXT(A517)),LEN(A517)&gt;64,LEN(A517)&lt;&gt;LEN(SUBSTITUTE(A517,"*","")),LEN(A517)&lt;&gt;LEN(SUBSTITUTE(A517,"?","")),LEN(A517)&lt;&gt;LEN(SUBSTITUTE(A517,"~","")),LEN(A517)&lt;&gt;LEN(SUBSTITUTE(A517,"=","")),LEN(A517)&lt;&gt;LEN(SUBSTITUTE(A517,"&lt;","")),LEN(A517)&lt;&gt;LEN(SUBSTITUTE(A517,"&gt;","")))),"ID: tekst zaczynający się od A–Z, do 64 znaków; bez *, ?, ~, =, &lt; i &gt;. Przykład: T-001.",IF(COUNTIFS('Exits'!$A$9:$A$608,A517)&lt;&gt;1,"ID wyjścia się powtarza",IF(B517="","Podaj ID nadrzędnej transakcji",IF(IF(IFERROR(OR(CODE(UPPER(LEFT(B517,1)))&lt;65,CODE(UPPER(LEFT(B517,1)))&gt;90),TRUE),TRUE,OR(NOT(ISTEXT(B517)),LEN(B517)&gt;64,LEN(B517)&lt;&gt;LEN(SUBSTITUTE(B517,"*","")),LEN(B517)&lt;&gt;LEN(SUBSTITUTE(B517,"?","")),LEN(B517)&lt;&gt;LEN(SUBSTITUTE(B517,"~","")),LEN(B517)&lt;&gt;LEN(SUBSTITUTE(B517,"=","")),LEN(B517)&lt;&gt;LEN(SUBSTITUTE(B517,"&lt;","")),LEN(B517)&lt;&gt;LEN(SUBSTITUTE(B517,"&gt;","")))),"ID: tekst zaczynający się od A–Z, do 64 znaków; bez *, ?, ~, =, &lt; i &gt;. Przykład: T-001.",IF(COUNTIFS('Trades'!$A$9:$A$208,B517)&lt;&gt;1,"ID musi pasować do jednego wiersza Trades",IF(NOT(ISNUMBER(C517)),"Podaj prawidłowy czas zamknięcia",IF(OR(C517&lt;1,C517&gt;2958465),"Podaj prawidłowy czas zamknięcia",IF(NOT(ISNUMBER(D517)),"Podaj dodatnią zamkniętą ilość",IF(OR(D517&lt;=0,D517&gt;1000000,ROUND(D517,8)&lt;&gt;D517),"Podaj dodatnią zamkniętą ilość",IF(NOT(ISNUMBER(INDEX('Trades'!$D$9:$D$208,MATCH(B517,'Trades'!$A$9:$A$208,0)))),"Podaj prawidłowy czas otwarcia",IF(C517&lt;INDEX('Trades'!$D$9:$D$208,MATCH(B517,'Trades'!$A$9:$A$208,0)),"Wyjście poprzedza otwarcie",IF(AND(E517&lt;&gt;"",OR(NOT(ISNUMBER(E517)),E517&lt;=0)),"Podaj dodatnią cenę lub pozostaw puste",IF(AND(F517&lt;&gt;"",NOT(ISNUMBER(F517))),"P&amp;L brutto musi być liczbą lub pozostać pusty",IF(AND(ISNUMBER(F517),OR(ABS(F517)&gt;1000000000,ROUND(F517,2)&lt;&gt;F517)),"Kwoty: do 2 miejsc po przecinku; wartość bezwzględna wpisu ≤ 1 000 000 000.",""))))))))))))))))</x:f>
      </x:c>
      <x:c r="I517" s="29" t="str">
        <x:f>IF(ISNUMBER(D517),ROUND(D517,8),"")</x:f>
      </x:c>
      <x:c r="J517" s="29" t="n">
        <x:f>IF(ISNUMBER(F517),1,0)</x:f>
        <x:v>0</x:v>
      </x:c>
      <x:c r="K517" s="29" t="n">
        <x:f>IF(COUNTA(A517:F517)=0,0,1)</x:f>
        <x:v>0</x:v>
      </x:c>
    </x:row>
    <x:row r="518" ht="36" customHeight="1">
      <x:c r="A518" s="34"/>
      <x:c r="B518" s="34"/>
      <x:c r="C518" s="35"/>
      <x:c r="D518" s="36"/>
      <x:c r="E518" s="36"/>
      <x:c r="F518" s="37"/>
      <x:c r="G518" s="38" t="n">
        <x:f>IF(K518=0,0,IF(H518="",1,-1))</x:f>
        <x:v>0</x:v>
      </x:c>
      <x:c r="H518" s="33" t="str">
        <x:f>IF(K518=0,"",IF(A518="","Podaj ID wyjścia",IF(IF(IFERROR(OR(CODE(UPPER(LEFT(A518,1)))&lt;65,CODE(UPPER(LEFT(A518,1)))&gt;90),TRUE),TRUE,OR(NOT(ISTEXT(A518)),LEN(A518)&gt;64,LEN(A518)&lt;&gt;LEN(SUBSTITUTE(A518,"*","")),LEN(A518)&lt;&gt;LEN(SUBSTITUTE(A518,"?","")),LEN(A518)&lt;&gt;LEN(SUBSTITUTE(A518,"~","")),LEN(A518)&lt;&gt;LEN(SUBSTITUTE(A518,"=","")),LEN(A518)&lt;&gt;LEN(SUBSTITUTE(A518,"&lt;","")),LEN(A518)&lt;&gt;LEN(SUBSTITUTE(A518,"&gt;","")))),"ID: tekst zaczynający się od A–Z, do 64 znaków; bez *, ?, ~, =, &lt; i &gt;. Przykład: T-001.",IF(COUNTIFS('Exits'!$A$9:$A$608,A518)&lt;&gt;1,"ID wyjścia się powtarza",IF(B518="","Podaj ID nadrzędnej transakcji",IF(IF(IFERROR(OR(CODE(UPPER(LEFT(B518,1)))&lt;65,CODE(UPPER(LEFT(B518,1)))&gt;90),TRUE),TRUE,OR(NOT(ISTEXT(B518)),LEN(B518)&gt;64,LEN(B518)&lt;&gt;LEN(SUBSTITUTE(B518,"*","")),LEN(B518)&lt;&gt;LEN(SUBSTITUTE(B518,"?","")),LEN(B518)&lt;&gt;LEN(SUBSTITUTE(B518,"~","")),LEN(B518)&lt;&gt;LEN(SUBSTITUTE(B518,"=","")),LEN(B518)&lt;&gt;LEN(SUBSTITUTE(B518,"&lt;","")),LEN(B518)&lt;&gt;LEN(SUBSTITUTE(B518,"&gt;","")))),"ID: tekst zaczynający się od A–Z, do 64 znaków; bez *, ?, ~, =, &lt; i &gt;. Przykład: T-001.",IF(COUNTIFS('Trades'!$A$9:$A$208,B518)&lt;&gt;1,"ID musi pasować do jednego wiersza Trades",IF(NOT(ISNUMBER(C518)),"Podaj prawidłowy czas zamknięcia",IF(OR(C518&lt;1,C518&gt;2958465),"Podaj prawidłowy czas zamknięcia",IF(NOT(ISNUMBER(D518)),"Podaj dodatnią zamkniętą ilość",IF(OR(D518&lt;=0,D518&gt;1000000,ROUND(D518,8)&lt;&gt;D518),"Podaj dodatnią zamkniętą ilość",IF(NOT(ISNUMBER(INDEX('Trades'!$D$9:$D$208,MATCH(B518,'Trades'!$A$9:$A$208,0)))),"Podaj prawidłowy czas otwarcia",IF(C518&lt;INDEX('Trades'!$D$9:$D$208,MATCH(B518,'Trades'!$A$9:$A$208,0)),"Wyjście poprzedza otwarcie",IF(AND(E518&lt;&gt;"",OR(NOT(ISNUMBER(E518)),E518&lt;=0)),"Podaj dodatnią cenę lub pozostaw puste",IF(AND(F518&lt;&gt;"",NOT(ISNUMBER(F518))),"P&amp;L brutto musi być liczbą lub pozostać pusty",IF(AND(ISNUMBER(F518),OR(ABS(F518)&gt;1000000000,ROUND(F518,2)&lt;&gt;F518)),"Kwoty: do 2 miejsc po przecinku; wartość bezwzględna wpisu ≤ 1 000 000 000.",""))))))))))))))))</x:f>
      </x:c>
      <x:c r="I518" s="29" t="str">
        <x:f>IF(ISNUMBER(D518),ROUND(D518,8),"")</x:f>
      </x:c>
      <x:c r="J518" s="29" t="n">
        <x:f>IF(ISNUMBER(F518),1,0)</x:f>
        <x:v>0</x:v>
      </x:c>
      <x:c r="K518" s="29" t="n">
        <x:f>IF(COUNTA(A518:F518)=0,0,1)</x:f>
        <x:v>0</x:v>
      </x:c>
    </x:row>
    <x:row r="519" ht="36" customHeight="1">
      <x:c r="A519" s="34"/>
      <x:c r="B519" s="34"/>
      <x:c r="C519" s="35"/>
      <x:c r="D519" s="36"/>
      <x:c r="E519" s="36"/>
      <x:c r="F519" s="37"/>
      <x:c r="G519" s="38" t="n">
        <x:f>IF(K519=0,0,IF(H519="",1,-1))</x:f>
        <x:v>0</x:v>
      </x:c>
      <x:c r="H519" s="33" t="str">
        <x:f>IF(K519=0,"",IF(A519="","Podaj ID wyjścia",IF(IF(IFERROR(OR(CODE(UPPER(LEFT(A519,1)))&lt;65,CODE(UPPER(LEFT(A519,1)))&gt;90),TRUE),TRUE,OR(NOT(ISTEXT(A519)),LEN(A519)&gt;64,LEN(A519)&lt;&gt;LEN(SUBSTITUTE(A519,"*","")),LEN(A519)&lt;&gt;LEN(SUBSTITUTE(A519,"?","")),LEN(A519)&lt;&gt;LEN(SUBSTITUTE(A519,"~","")),LEN(A519)&lt;&gt;LEN(SUBSTITUTE(A519,"=","")),LEN(A519)&lt;&gt;LEN(SUBSTITUTE(A519,"&lt;","")),LEN(A519)&lt;&gt;LEN(SUBSTITUTE(A519,"&gt;","")))),"ID: tekst zaczynający się od A–Z, do 64 znaków; bez *, ?, ~, =, &lt; i &gt;. Przykład: T-001.",IF(COUNTIFS('Exits'!$A$9:$A$608,A519)&lt;&gt;1,"ID wyjścia się powtarza",IF(B519="","Podaj ID nadrzędnej transakcji",IF(IF(IFERROR(OR(CODE(UPPER(LEFT(B519,1)))&lt;65,CODE(UPPER(LEFT(B519,1)))&gt;90),TRUE),TRUE,OR(NOT(ISTEXT(B519)),LEN(B519)&gt;64,LEN(B519)&lt;&gt;LEN(SUBSTITUTE(B519,"*","")),LEN(B519)&lt;&gt;LEN(SUBSTITUTE(B519,"?","")),LEN(B519)&lt;&gt;LEN(SUBSTITUTE(B519,"~","")),LEN(B519)&lt;&gt;LEN(SUBSTITUTE(B519,"=","")),LEN(B519)&lt;&gt;LEN(SUBSTITUTE(B519,"&lt;","")),LEN(B519)&lt;&gt;LEN(SUBSTITUTE(B519,"&gt;","")))),"ID: tekst zaczynający się od A–Z, do 64 znaków; bez *, ?, ~, =, &lt; i &gt;. Przykład: T-001.",IF(COUNTIFS('Trades'!$A$9:$A$208,B519)&lt;&gt;1,"ID musi pasować do jednego wiersza Trades",IF(NOT(ISNUMBER(C519)),"Podaj prawidłowy czas zamknięcia",IF(OR(C519&lt;1,C519&gt;2958465),"Podaj prawidłowy czas zamknięcia",IF(NOT(ISNUMBER(D519)),"Podaj dodatnią zamkniętą ilość",IF(OR(D519&lt;=0,D519&gt;1000000,ROUND(D519,8)&lt;&gt;D519),"Podaj dodatnią zamkniętą ilość",IF(NOT(ISNUMBER(INDEX('Trades'!$D$9:$D$208,MATCH(B519,'Trades'!$A$9:$A$208,0)))),"Podaj prawidłowy czas otwarcia",IF(C519&lt;INDEX('Trades'!$D$9:$D$208,MATCH(B519,'Trades'!$A$9:$A$208,0)),"Wyjście poprzedza otwarcie",IF(AND(E519&lt;&gt;"",OR(NOT(ISNUMBER(E519)),E519&lt;=0)),"Podaj dodatnią cenę lub pozostaw puste",IF(AND(F519&lt;&gt;"",NOT(ISNUMBER(F519))),"P&amp;L brutto musi być liczbą lub pozostać pusty",IF(AND(ISNUMBER(F519),OR(ABS(F519)&gt;1000000000,ROUND(F519,2)&lt;&gt;F519)),"Kwoty: do 2 miejsc po przecinku; wartość bezwzględna wpisu ≤ 1 000 000 000.",""))))))))))))))))</x:f>
      </x:c>
      <x:c r="I519" s="29" t="str">
        <x:f>IF(ISNUMBER(D519),ROUND(D519,8),"")</x:f>
      </x:c>
      <x:c r="J519" s="29" t="n">
        <x:f>IF(ISNUMBER(F519),1,0)</x:f>
        <x:v>0</x:v>
      </x:c>
      <x:c r="K519" s="29" t="n">
        <x:f>IF(COUNTA(A519:F519)=0,0,1)</x:f>
        <x:v>0</x:v>
      </x:c>
    </x:row>
    <x:row r="520" ht="36" customHeight="1">
      <x:c r="A520" s="34"/>
      <x:c r="B520" s="34"/>
      <x:c r="C520" s="35"/>
      <x:c r="D520" s="36"/>
      <x:c r="E520" s="36"/>
      <x:c r="F520" s="37"/>
      <x:c r="G520" s="38" t="n">
        <x:f>IF(K520=0,0,IF(H520="",1,-1))</x:f>
        <x:v>0</x:v>
      </x:c>
      <x:c r="H520" s="33" t="str">
        <x:f>IF(K520=0,"",IF(A520="","Podaj ID wyjścia",IF(IF(IFERROR(OR(CODE(UPPER(LEFT(A520,1)))&lt;65,CODE(UPPER(LEFT(A520,1)))&gt;90),TRUE),TRUE,OR(NOT(ISTEXT(A520)),LEN(A520)&gt;64,LEN(A520)&lt;&gt;LEN(SUBSTITUTE(A520,"*","")),LEN(A520)&lt;&gt;LEN(SUBSTITUTE(A520,"?","")),LEN(A520)&lt;&gt;LEN(SUBSTITUTE(A520,"~","")),LEN(A520)&lt;&gt;LEN(SUBSTITUTE(A520,"=","")),LEN(A520)&lt;&gt;LEN(SUBSTITUTE(A520,"&lt;","")),LEN(A520)&lt;&gt;LEN(SUBSTITUTE(A520,"&gt;","")))),"ID: tekst zaczynający się od A–Z, do 64 znaków; bez *, ?, ~, =, &lt; i &gt;. Przykład: T-001.",IF(COUNTIFS('Exits'!$A$9:$A$608,A520)&lt;&gt;1,"ID wyjścia się powtarza",IF(B520="","Podaj ID nadrzędnej transakcji",IF(IF(IFERROR(OR(CODE(UPPER(LEFT(B520,1)))&lt;65,CODE(UPPER(LEFT(B520,1)))&gt;90),TRUE),TRUE,OR(NOT(ISTEXT(B520)),LEN(B520)&gt;64,LEN(B520)&lt;&gt;LEN(SUBSTITUTE(B520,"*","")),LEN(B520)&lt;&gt;LEN(SUBSTITUTE(B520,"?","")),LEN(B520)&lt;&gt;LEN(SUBSTITUTE(B520,"~","")),LEN(B520)&lt;&gt;LEN(SUBSTITUTE(B520,"=","")),LEN(B520)&lt;&gt;LEN(SUBSTITUTE(B520,"&lt;","")),LEN(B520)&lt;&gt;LEN(SUBSTITUTE(B520,"&gt;","")))),"ID: tekst zaczynający się od A–Z, do 64 znaków; bez *, ?, ~, =, &lt; i &gt;. Przykład: T-001.",IF(COUNTIFS('Trades'!$A$9:$A$208,B520)&lt;&gt;1,"ID musi pasować do jednego wiersza Trades",IF(NOT(ISNUMBER(C520)),"Podaj prawidłowy czas zamknięcia",IF(OR(C520&lt;1,C520&gt;2958465),"Podaj prawidłowy czas zamknięcia",IF(NOT(ISNUMBER(D520)),"Podaj dodatnią zamkniętą ilość",IF(OR(D520&lt;=0,D520&gt;1000000,ROUND(D520,8)&lt;&gt;D520),"Podaj dodatnią zamkniętą ilość",IF(NOT(ISNUMBER(INDEX('Trades'!$D$9:$D$208,MATCH(B520,'Trades'!$A$9:$A$208,0)))),"Podaj prawidłowy czas otwarcia",IF(C520&lt;INDEX('Trades'!$D$9:$D$208,MATCH(B520,'Trades'!$A$9:$A$208,0)),"Wyjście poprzedza otwarcie",IF(AND(E520&lt;&gt;"",OR(NOT(ISNUMBER(E520)),E520&lt;=0)),"Podaj dodatnią cenę lub pozostaw puste",IF(AND(F520&lt;&gt;"",NOT(ISNUMBER(F520))),"P&amp;L brutto musi być liczbą lub pozostać pusty",IF(AND(ISNUMBER(F520),OR(ABS(F520)&gt;1000000000,ROUND(F520,2)&lt;&gt;F520)),"Kwoty: do 2 miejsc po przecinku; wartość bezwzględna wpisu ≤ 1 000 000 000.",""))))))))))))))))</x:f>
      </x:c>
      <x:c r="I520" s="29" t="str">
        <x:f>IF(ISNUMBER(D520),ROUND(D520,8),"")</x:f>
      </x:c>
      <x:c r="J520" s="29" t="n">
        <x:f>IF(ISNUMBER(F520),1,0)</x:f>
        <x:v>0</x:v>
      </x:c>
      <x:c r="K520" s="29" t="n">
        <x:f>IF(COUNTA(A520:F520)=0,0,1)</x:f>
        <x:v>0</x:v>
      </x:c>
    </x:row>
    <x:row r="521" ht="36" customHeight="1">
      <x:c r="A521" s="34"/>
      <x:c r="B521" s="34"/>
      <x:c r="C521" s="35"/>
      <x:c r="D521" s="36"/>
      <x:c r="E521" s="36"/>
      <x:c r="F521" s="37"/>
      <x:c r="G521" s="38" t="n">
        <x:f>IF(K521=0,0,IF(H521="",1,-1))</x:f>
        <x:v>0</x:v>
      </x:c>
      <x:c r="H521" s="33" t="str">
        <x:f>IF(K521=0,"",IF(A521="","Podaj ID wyjścia",IF(IF(IFERROR(OR(CODE(UPPER(LEFT(A521,1)))&lt;65,CODE(UPPER(LEFT(A521,1)))&gt;90),TRUE),TRUE,OR(NOT(ISTEXT(A521)),LEN(A521)&gt;64,LEN(A521)&lt;&gt;LEN(SUBSTITUTE(A521,"*","")),LEN(A521)&lt;&gt;LEN(SUBSTITUTE(A521,"?","")),LEN(A521)&lt;&gt;LEN(SUBSTITUTE(A521,"~","")),LEN(A521)&lt;&gt;LEN(SUBSTITUTE(A521,"=","")),LEN(A521)&lt;&gt;LEN(SUBSTITUTE(A521,"&lt;","")),LEN(A521)&lt;&gt;LEN(SUBSTITUTE(A521,"&gt;","")))),"ID: tekst zaczynający się od A–Z, do 64 znaków; bez *, ?, ~, =, &lt; i &gt;. Przykład: T-001.",IF(COUNTIFS('Exits'!$A$9:$A$608,A521)&lt;&gt;1,"ID wyjścia się powtarza",IF(B521="","Podaj ID nadrzędnej transakcji",IF(IF(IFERROR(OR(CODE(UPPER(LEFT(B521,1)))&lt;65,CODE(UPPER(LEFT(B521,1)))&gt;90),TRUE),TRUE,OR(NOT(ISTEXT(B521)),LEN(B521)&gt;64,LEN(B521)&lt;&gt;LEN(SUBSTITUTE(B521,"*","")),LEN(B521)&lt;&gt;LEN(SUBSTITUTE(B521,"?","")),LEN(B521)&lt;&gt;LEN(SUBSTITUTE(B521,"~","")),LEN(B521)&lt;&gt;LEN(SUBSTITUTE(B521,"=","")),LEN(B521)&lt;&gt;LEN(SUBSTITUTE(B521,"&lt;","")),LEN(B521)&lt;&gt;LEN(SUBSTITUTE(B521,"&gt;","")))),"ID: tekst zaczynający się od A–Z, do 64 znaków; bez *, ?, ~, =, &lt; i &gt;. Przykład: T-001.",IF(COUNTIFS('Trades'!$A$9:$A$208,B521)&lt;&gt;1,"ID musi pasować do jednego wiersza Trades",IF(NOT(ISNUMBER(C521)),"Podaj prawidłowy czas zamknięcia",IF(OR(C521&lt;1,C521&gt;2958465),"Podaj prawidłowy czas zamknięcia",IF(NOT(ISNUMBER(D521)),"Podaj dodatnią zamkniętą ilość",IF(OR(D521&lt;=0,D521&gt;1000000,ROUND(D521,8)&lt;&gt;D521),"Podaj dodatnią zamkniętą ilość",IF(NOT(ISNUMBER(INDEX('Trades'!$D$9:$D$208,MATCH(B521,'Trades'!$A$9:$A$208,0)))),"Podaj prawidłowy czas otwarcia",IF(C521&lt;INDEX('Trades'!$D$9:$D$208,MATCH(B521,'Trades'!$A$9:$A$208,0)),"Wyjście poprzedza otwarcie",IF(AND(E521&lt;&gt;"",OR(NOT(ISNUMBER(E521)),E521&lt;=0)),"Podaj dodatnią cenę lub pozostaw puste",IF(AND(F521&lt;&gt;"",NOT(ISNUMBER(F521))),"P&amp;L brutto musi być liczbą lub pozostać pusty",IF(AND(ISNUMBER(F521),OR(ABS(F521)&gt;1000000000,ROUND(F521,2)&lt;&gt;F521)),"Kwoty: do 2 miejsc po przecinku; wartość bezwzględna wpisu ≤ 1 000 000 000.",""))))))))))))))))</x:f>
      </x:c>
      <x:c r="I521" s="29" t="str">
        <x:f>IF(ISNUMBER(D521),ROUND(D521,8),"")</x:f>
      </x:c>
      <x:c r="J521" s="29" t="n">
        <x:f>IF(ISNUMBER(F521),1,0)</x:f>
        <x:v>0</x:v>
      </x:c>
      <x:c r="K521" s="29" t="n">
        <x:f>IF(COUNTA(A521:F521)=0,0,1)</x:f>
        <x:v>0</x:v>
      </x:c>
    </x:row>
    <x:row r="522" ht="36" customHeight="1">
      <x:c r="A522" s="34"/>
      <x:c r="B522" s="34"/>
      <x:c r="C522" s="35"/>
      <x:c r="D522" s="36"/>
      <x:c r="E522" s="36"/>
      <x:c r="F522" s="37"/>
      <x:c r="G522" s="38" t="n">
        <x:f>IF(K522=0,0,IF(H522="",1,-1))</x:f>
        <x:v>0</x:v>
      </x:c>
      <x:c r="H522" s="33" t="str">
        <x:f>IF(K522=0,"",IF(A522="","Podaj ID wyjścia",IF(IF(IFERROR(OR(CODE(UPPER(LEFT(A522,1)))&lt;65,CODE(UPPER(LEFT(A522,1)))&gt;90),TRUE),TRUE,OR(NOT(ISTEXT(A522)),LEN(A522)&gt;64,LEN(A522)&lt;&gt;LEN(SUBSTITUTE(A522,"*","")),LEN(A522)&lt;&gt;LEN(SUBSTITUTE(A522,"?","")),LEN(A522)&lt;&gt;LEN(SUBSTITUTE(A522,"~","")),LEN(A522)&lt;&gt;LEN(SUBSTITUTE(A522,"=","")),LEN(A522)&lt;&gt;LEN(SUBSTITUTE(A522,"&lt;","")),LEN(A522)&lt;&gt;LEN(SUBSTITUTE(A522,"&gt;","")))),"ID: tekst zaczynający się od A–Z, do 64 znaków; bez *, ?, ~, =, &lt; i &gt;. Przykład: T-001.",IF(COUNTIFS('Exits'!$A$9:$A$608,A522)&lt;&gt;1,"ID wyjścia się powtarza",IF(B522="","Podaj ID nadrzędnej transakcji",IF(IF(IFERROR(OR(CODE(UPPER(LEFT(B522,1)))&lt;65,CODE(UPPER(LEFT(B522,1)))&gt;90),TRUE),TRUE,OR(NOT(ISTEXT(B522)),LEN(B522)&gt;64,LEN(B522)&lt;&gt;LEN(SUBSTITUTE(B522,"*","")),LEN(B522)&lt;&gt;LEN(SUBSTITUTE(B522,"?","")),LEN(B522)&lt;&gt;LEN(SUBSTITUTE(B522,"~","")),LEN(B522)&lt;&gt;LEN(SUBSTITUTE(B522,"=","")),LEN(B522)&lt;&gt;LEN(SUBSTITUTE(B522,"&lt;","")),LEN(B522)&lt;&gt;LEN(SUBSTITUTE(B522,"&gt;","")))),"ID: tekst zaczynający się od A–Z, do 64 znaków; bez *, ?, ~, =, &lt; i &gt;. Przykład: T-001.",IF(COUNTIFS('Trades'!$A$9:$A$208,B522)&lt;&gt;1,"ID musi pasować do jednego wiersza Trades",IF(NOT(ISNUMBER(C522)),"Podaj prawidłowy czas zamknięcia",IF(OR(C522&lt;1,C522&gt;2958465),"Podaj prawidłowy czas zamknięcia",IF(NOT(ISNUMBER(D522)),"Podaj dodatnią zamkniętą ilość",IF(OR(D522&lt;=0,D522&gt;1000000,ROUND(D522,8)&lt;&gt;D522),"Podaj dodatnią zamkniętą ilość",IF(NOT(ISNUMBER(INDEX('Trades'!$D$9:$D$208,MATCH(B522,'Trades'!$A$9:$A$208,0)))),"Podaj prawidłowy czas otwarcia",IF(C522&lt;INDEX('Trades'!$D$9:$D$208,MATCH(B522,'Trades'!$A$9:$A$208,0)),"Wyjście poprzedza otwarcie",IF(AND(E522&lt;&gt;"",OR(NOT(ISNUMBER(E522)),E522&lt;=0)),"Podaj dodatnią cenę lub pozostaw puste",IF(AND(F522&lt;&gt;"",NOT(ISNUMBER(F522))),"P&amp;L brutto musi być liczbą lub pozostać pusty",IF(AND(ISNUMBER(F522),OR(ABS(F522)&gt;1000000000,ROUND(F522,2)&lt;&gt;F522)),"Kwoty: do 2 miejsc po przecinku; wartość bezwzględna wpisu ≤ 1 000 000 000.",""))))))))))))))))</x:f>
      </x:c>
      <x:c r="I522" s="29" t="str">
        <x:f>IF(ISNUMBER(D522),ROUND(D522,8),"")</x:f>
      </x:c>
      <x:c r="J522" s="29" t="n">
        <x:f>IF(ISNUMBER(F522),1,0)</x:f>
        <x:v>0</x:v>
      </x:c>
      <x:c r="K522" s="29" t="n">
        <x:f>IF(COUNTA(A522:F522)=0,0,1)</x:f>
        <x:v>0</x:v>
      </x:c>
    </x:row>
    <x:row r="523" ht="36" customHeight="1">
      <x:c r="A523" s="34"/>
      <x:c r="B523" s="34"/>
      <x:c r="C523" s="35"/>
      <x:c r="D523" s="36"/>
      <x:c r="E523" s="36"/>
      <x:c r="F523" s="37"/>
      <x:c r="G523" s="38" t="n">
        <x:f>IF(K523=0,0,IF(H523="",1,-1))</x:f>
        <x:v>0</x:v>
      </x:c>
      <x:c r="H523" s="33" t="str">
        <x:f>IF(K523=0,"",IF(A523="","Podaj ID wyjścia",IF(IF(IFERROR(OR(CODE(UPPER(LEFT(A523,1)))&lt;65,CODE(UPPER(LEFT(A523,1)))&gt;90),TRUE),TRUE,OR(NOT(ISTEXT(A523)),LEN(A523)&gt;64,LEN(A523)&lt;&gt;LEN(SUBSTITUTE(A523,"*","")),LEN(A523)&lt;&gt;LEN(SUBSTITUTE(A523,"?","")),LEN(A523)&lt;&gt;LEN(SUBSTITUTE(A523,"~","")),LEN(A523)&lt;&gt;LEN(SUBSTITUTE(A523,"=","")),LEN(A523)&lt;&gt;LEN(SUBSTITUTE(A523,"&lt;","")),LEN(A523)&lt;&gt;LEN(SUBSTITUTE(A523,"&gt;","")))),"ID: tekst zaczynający się od A–Z, do 64 znaków; bez *, ?, ~, =, &lt; i &gt;. Przykład: T-001.",IF(COUNTIFS('Exits'!$A$9:$A$608,A523)&lt;&gt;1,"ID wyjścia się powtarza",IF(B523="","Podaj ID nadrzędnej transakcji",IF(IF(IFERROR(OR(CODE(UPPER(LEFT(B523,1)))&lt;65,CODE(UPPER(LEFT(B523,1)))&gt;90),TRUE),TRUE,OR(NOT(ISTEXT(B523)),LEN(B523)&gt;64,LEN(B523)&lt;&gt;LEN(SUBSTITUTE(B523,"*","")),LEN(B523)&lt;&gt;LEN(SUBSTITUTE(B523,"?","")),LEN(B523)&lt;&gt;LEN(SUBSTITUTE(B523,"~","")),LEN(B523)&lt;&gt;LEN(SUBSTITUTE(B523,"=","")),LEN(B523)&lt;&gt;LEN(SUBSTITUTE(B523,"&lt;","")),LEN(B523)&lt;&gt;LEN(SUBSTITUTE(B523,"&gt;","")))),"ID: tekst zaczynający się od A–Z, do 64 znaków; bez *, ?, ~, =, &lt; i &gt;. Przykład: T-001.",IF(COUNTIFS('Trades'!$A$9:$A$208,B523)&lt;&gt;1,"ID musi pasować do jednego wiersza Trades",IF(NOT(ISNUMBER(C523)),"Podaj prawidłowy czas zamknięcia",IF(OR(C523&lt;1,C523&gt;2958465),"Podaj prawidłowy czas zamknięcia",IF(NOT(ISNUMBER(D523)),"Podaj dodatnią zamkniętą ilość",IF(OR(D523&lt;=0,D523&gt;1000000,ROUND(D523,8)&lt;&gt;D523),"Podaj dodatnią zamkniętą ilość",IF(NOT(ISNUMBER(INDEX('Trades'!$D$9:$D$208,MATCH(B523,'Trades'!$A$9:$A$208,0)))),"Podaj prawidłowy czas otwarcia",IF(C523&lt;INDEX('Trades'!$D$9:$D$208,MATCH(B523,'Trades'!$A$9:$A$208,0)),"Wyjście poprzedza otwarcie",IF(AND(E523&lt;&gt;"",OR(NOT(ISNUMBER(E523)),E523&lt;=0)),"Podaj dodatnią cenę lub pozostaw puste",IF(AND(F523&lt;&gt;"",NOT(ISNUMBER(F523))),"P&amp;L brutto musi być liczbą lub pozostać pusty",IF(AND(ISNUMBER(F523),OR(ABS(F523)&gt;1000000000,ROUND(F523,2)&lt;&gt;F523)),"Kwoty: do 2 miejsc po przecinku; wartość bezwzględna wpisu ≤ 1 000 000 000.",""))))))))))))))))</x:f>
      </x:c>
      <x:c r="I523" s="29" t="str">
        <x:f>IF(ISNUMBER(D523),ROUND(D523,8),"")</x:f>
      </x:c>
      <x:c r="J523" s="29" t="n">
        <x:f>IF(ISNUMBER(F523),1,0)</x:f>
        <x:v>0</x:v>
      </x:c>
      <x:c r="K523" s="29" t="n">
        <x:f>IF(COUNTA(A523:F523)=0,0,1)</x:f>
        <x:v>0</x:v>
      </x:c>
    </x:row>
    <x:row r="524" ht="36" customHeight="1">
      <x:c r="A524" s="34"/>
      <x:c r="B524" s="34"/>
      <x:c r="C524" s="35"/>
      <x:c r="D524" s="36"/>
      <x:c r="E524" s="36"/>
      <x:c r="F524" s="37"/>
      <x:c r="G524" s="38" t="n">
        <x:f>IF(K524=0,0,IF(H524="",1,-1))</x:f>
        <x:v>0</x:v>
      </x:c>
      <x:c r="H524" s="33" t="str">
        <x:f>IF(K524=0,"",IF(A524="","Podaj ID wyjścia",IF(IF(IFERROR(OR(CODE(UPPER(LEFT(A524,1)))&lt;65,CODE(UPPER(LEFT(A524,1)))&gt;90),TRUE),TRUE,OR(NOT(ISTEXT(A524)),LEN(A524)&gt;64,LEN(A524)&lt;&gt;LEN(SUBSTITUTE(A524,"*","")),LEN(A524)&lt;&gt;LEN(SUBSTITUTE(A524,"?","")),LEN(A524)&lt;&gt;LEN(SUBSTITUTE(A524,"~","")),LEN(A524)&lt;&gt;LEN(SUBSTITUTE(A524,"=","")),LEN(A524)&lt;&gt;LEN(SUBSTITUTE(A524,"&lt;","")),LEN(A524)&lt;&gt;LEN(SUBSTITUTE(A524,"&gt;","")))),"ID: tekst zaczynający się od A–Z, do 64 znaków; bez *, ?, ~, =, &lt; i &gt;. Przykład: T-001.",IF(COUNTIFS('Exits'!$A$9:$A$608,A524)&lt;&gt;1,"ID wyjścia się powtarza",IF(B524="","Podaj ID nadrzędnej transakcji",IF(IF(IFERROR(OR(CODE(UPPER(LEFT(B524,1)))&lt;65,CODE(UPPER(LEFT(B524,1)))&gt;90),TRUE),TRUE,OR(NOT(ISTEXT(B524)),LEN(B524)&gt;64,LEN(B524)&lt;&gt;LEN(SUBSTITUTE(B524,"*","")),LEN(B524)&lt;&gt;LEN(SUBSTITUTE(B524,"?","")),LEN(B524)&lt;&gt;LEN(SUBSTITUTE(B524,"~","")),LEN(B524)&lt;&gt;LEN(SUBSTITUTE(B524,"=","")),LEN(B524)&lt;&gt;LEN(SUBSTITUTE(B524,"&lt;","")),LEN(B524)&lt;&gt;LEN(SUBSTITUTE(B524,"&gt;","")))),"ID: tekst zaczynający się od A–Z, do 64 znaków; bez *, ?, ~, =, &lt; i &gt;. Przykład: T-001.",IF(COUNTIFS('Trades'!$A$9:$A$208,B524)&lt;&gt;1,"ID musi pasować do jednego wiersza Trades",IF(NOT(ISNUMBER(C524)),"Podaj prawidłowy czas zamknięcia",IF(OR(C524&lt;1,C524&gt;2958465),"Podaj prawidłowy czas zamknięcia",IF(NOT(ISNUMBER(D524)),"Podaj dodatnią zamkniętą ilość",IF(OR(D524&lt;=0,D524&gt;1000000,ROUND(D524,8)&lt;&gt;D524),"Podaj dodatnią zamkniętą ilość",IF(NOT(ISNUMBER(INDEX('Trades'!$D$9:$D$208,MATCH(B524,'Trades'!$A$9:$A$208,0)))),"Podaj prawidłowy czas otwarcia",IF(C524&lt;INDEX('Trades'!$D$9:$D$208,MATCH(B524,'Trades'!$A$9:$A$208,0)),"Wyjście poprzedza otwarcie",IF(AND(E524&lt;&gt;"",OR(NOT(ISNUMBER(E524)),E524&lt;=0)),"Podaj dodatnią cenę lub pozostaw puste",IF(AND(F524&lt;&gt;"",NOT(ISNUMBER(F524))),"P&amp;L brutto musi być liczbą lub pozostać pusty",IF(AND(ISNUMBER(F524),OR(ABS(F524)&gt;1000000000,ROUND(F524,2)&lt;&gt;F524)),"Kwoty: do 2 miejsc po przecinku; wartość bezwzględna wpisu ≤ 1 000 000 000.",""))))))))))))))))</x:f>
      </x:c>
      <x:c r="I524" s="29" t="str">
        <x:f>IF(ISNUMBER(D524),ROUND(D524,8),"")</x:f>
      </x:c>
      <x:c r="J524" s="29" t="n">
        <x:f>IF(ISNUMBER(F524),1,0)</x:f>
        <x:v>0</x:v>
      </x:c>
      <x:c r="K524" s="29" t="n">
        <x:f>IF(COUNTA(A524:F524)=0,0,1)</x:f>
        <x:v>0</x:v>
      </x:c>
    </x:row>
    <x:row r="525" ht="36" customHeight="1">
      <x:c r="A525" s="34"/>
      <x:c r="B525" s="34"/>
      <x:c r="C525" s="35"/>
      <x:c r="D525" s="36"/>
      <x:c r="E525" s="36"/>
      <x:c r="F525" s="37"/>
      <x:c r="G525" s="38" t="n">
        <x:f>IF(K525=0,0,IF(H525="",1,-1))</x:f>
        <x:v>0</x:v>
      </x:c>
      <x:c r="H525" s="33" t="str">
        <x:f>IF(K525=0,"",IF(A525="","Podaj ID wyjścia",IF(IF(IFERROR(OR(CODE(UPPER(LEFT(A525,1)))&lt;65,CODE(UPPER(LEFT(A525,1)))&gt;90),TRUE),TRUE,OR(NOT(ISTEXT(A525)),LEN(A525)&gt;64,LEN(A525)&lt;&gt;LEN(SUBSTITUTE(A525,"*","")),LEN(A525)&lt;&gt;LEN(SUBSTITUTE(A525,"?","")),LEN(A525)&lt;&gt;LEN(SUBSTITUTE(A525,"~","")),LEN(A525)&lt;&gt;LEN(SUBSTITUTE(A525,"=","")),LEN(A525)&lt;&gt;LEN(SUBSTITUTE(A525,"&lt;","")),LEN(A525)&lt;&gt;LEN(SUBSTITUTE(A525,"&gt;","")))),"ID: tekst zaczynający się od A–Z, do 64 znaków; bez *, ?, ~, =, &lt; i &gt;. Przykład: T-001.",IF(COUNTIFS('Exits'!$A$9:$A$608,A525)&lt;&gt;1,"ID wyjścia się powtarza",IF(B525="","Podaj ID nadrzędnej transakcji",IF(IF(IFERROR(OR(CODE(UPPER(LEFT(B525,1)))&lt;65,CODE(UPPER(LEFT(B525,1)))&gt;90),TRUE),TRUE,OR(NOT(ISTEXT(B525)),LEN(B525)&gt;64,LEN(B525)&lt;&gt;LEN(SUBSTITUTE(B525,"*","")),LEN(B525)&lt;&gt;LEN(SUBSTITUTE(B525,"?","")),LEN(B525)&lt;&gt;LEN(SUBSTITUTE(B525,"~","")),LEN(B525)&lt;&gt;LEN(SUBSTITUTE(B525,"=","")),LEN(B525)&lt;&gt;LEN(SUBSTITUTE(B525,"&lt;","")),LEN(B525)&lt;&gt;LEN(SUBSTITUTE(B525,"&gt;","")))),"ID: tekst zaczynający się od A–Z, do 64 znaków; bez *, ?, ~, =, &lt; i &gt;. Przykład: T-001.",IF(COUNTIFS('Trades'!$A$9:$A$208,B525)&lt;&gt;1,"ID musi pasować do jednego wiersza Trades",IF(NOT(ISNUMBER(C525)),"Podaj prawidłowy czas zamknięcia",IF(OR(C525&lt;1,C525&gt;2958465),"Podaj prawidłowy czas zamknięcia",IF(NOT(ISNUMBER(D525)),"Podaj dodatnią zamkniętą ilość",IF(OR(D525&lt;=0,D525&gt;1000000,ROUND(D525,8)&lt;&gt;D525),"Podaj dodatnią zamkniętą ilość",IF(NOT(ISNUMBER(INDEX('Trades'!$D$9:$D$208,MATCH(B525,'Trades'!$A$9:$A$208,0)))),"Podaj prawidłowy czas otwarcia",IF(C525&lt;INDEX('Trades'!$D$9:$D$208,MATCH(B525,'Trades'!$A$9:$A$208,0)),"Wyjście poprzedza otwarcie",IF(AND(E525&lt;&gt;"",OR(NOT(ISNUMBER(E525)),E525&lt;=0)),"Podaj dodatnią cenę lub pozostaw puste",IF(AND(F525&lt;&gt;"",NOT(ISNUMBER(F525))),"P&amp;L brutto musi być liczbą lub pozostać pusty",IF(AND(ISNUMBER(F525),OR(ABS(F525)&gt;1000000000,ROUND(F525,2)&lt;&gt;F525)),"Kwoty: do 2 miejsc po przecinku; wartość bezwzględna wpisu ≤ 1 000 000 000.",""))))))))))))))))</x:f>
      </x:c>
      <x:c r="I525" s="29" t="str">
        <x:f>IF(ISNUMBER(D525),ROUND(D525,8),"")</x:f>
      </x:c>
      <x:c r="J525" s="29" t="n">
        <x:f>IF(ISNUMBER(F525),1,0)</x:f>
        <x:v>0</x:v>
      </x:c>
      <x:c r="K525" s="29" t="n">
        <x:f>IF(COUNTA(A525:F525)=0,0,1)</x:f>
        <x:v>0</x:v>
      </x:c>
    </x:row>
    <x:row r="526" ht="36" customHeight="1">
      <x:c r="A526" s="34"/>
      <x:c r="B526" s="34"/>
      <x:c r="C526" s="35"/>
      <x:c r="D526" s="36"/>
      <x:c r="E526" s="36"/>
      <x:c r="F526" s="37"/>
      <x:c r="G526" s="38" t="n">
        <x:f>IF(K526=0,0,IF(H526="",1,-1))</x:f>
        <x:v>0</x:v>
      </x:c>
      <x:c r="H526" s="33" t="str">
        <x:f>IF(K526=0,"",IF(A526="","Podaj ID wyjścia",IF(IF(IFERROR(OR(CODE(UPPER(LEFT(A526,1)))&lt;65,CODE(UPPER(LEFT(A526,1)))&gt;90),TRUE),TRUE,OR(NOT(ISTEXT(A526)),LEN(A526)&gt;64,LEN(A526)&lt;&gt;LEN(SUBSTITUTE(A526,"*","")),LEN(A526)&lt;&gt;LEN(SUBSTITUTE(A526,"?","")),LEN(A526)&lt;&gt;LEN(SUBSTITUTE(A526,"~","")),LEN(A526)&lt;&gt;LEN(SUBSTITUTE(A526,"=","")),LEN(A526)&lt;&gt;LEN(SUBSTITUTE(A526,"&lt;","")),LEN(A526)&lt;&gt;LEN(SUBSTITUTE(A526,"&gt;","")))),"ID: tekst zaczynający się od A–Z, do 64 znaków; bez *, ?, ~, =, &lt; i &gt;. Przykład: T-001.",IF(COUNTIFS('Exits'!$A$9:$A$608,A526)&lt;&gt;1,"ID wyjścia się powtarza",IF(B526="","Podaj ID nadrzędnej transakcji",IF(IF(IFERROR(OR(CODE(UPPER(LEFT(B526,1)))&lt;65,CODE(UPPER(LEFT(B526,1)))&gt;90),TRUE),TRUE,OR(NOT(ISTEXT(B526)),LEN(B526)&gt;64,LEN(B526)&lt;&gt;LEN(SUBSTITUTE(B526,"*","")),LEN(B526)&lt;&gt;LEN(SUBSTITUTE(B526,"?","")),LEN(B526)&lt;&gt;LEN(SUBSTITUTE(B526,"~","")),LEN(B526)&lt;&gt;LEN(SUBSTITUTE(B526,"=","")),LEN(B526)&lt;&gt;LEN(SUBSTITUTE(B526,"&lt;","")),LEN(B526)&lt;&gt;LEN(SUBSTITUTE(B526,"&gt;","")))),"ID: tekst zaczynający się od A–Z, do 64 znaków; bez *, ?, ~, =, &lt; i &gt;. Przykład: T-001.",IF(COUNTIFS('Trades'!$A$9:$A$208,B526)&lt;&gt;1,"ID musi pasować do jednego wiersza Trades",IF(NOT(ISNUMBER(C526)),"Podaj prawidłowy czas zamknięcia",IF(OR(C526&lt;1,C526&gt;2958465),"Podaj prawidłowy czas zamknięcia",IF(NOT(ISNUMBER(D526)),"Podaj dodatnią zamkniętą ilość",IF(OR(D526&lt;=0,D526&gt;1000000,ROUND(D526,8)&lt;&gt;D526),"Podaj dodatnią zamkniętą ilość",IF(NOT(ISNUMBER(INDEX('Trades'!$D$9:$D$208,MATCH(B526,'Trades'!$A$9:$A$208,0)))),"Podaj prawidłowy czas otwarcia",IF(C526&lt;INDEX('Trades'!$D$9:$D$208,MATCH(B526,'Trades'!$A$9:$A$208,0)),"Wyjście poprzedza otwarcie",IF(AND(E526&lt;&gt;"",OR(NOT(ISNUMBER(E526)),E526&lt;=0)),"Podaj dodatnią cenę lub pozostaw puste",IF(AND(F526&lt;&gt;"",NOT(ISNUMBER(F526))),"P&amp;L brutto musi być liczbą lub pozostać pusty",IF(AND(ISNUMBER(F526),OR(ABS(F526)&gt;1000000000,ROUND(F526,2)&lt;&gt;F526)),"Kwoty: do 2 miejsc po przecinku; wartość bezwzględna wpisu ≤ 1 000 000 000.",""))))))))))))))))</x:f>
      </x:c>
      <x:c r="I526" s="29" t="str">
        <x:f>IF(ISNUMBER(D526),ROUND(D526,8),"")</x:f>
      </x:c>
      <x:c r="J526" s="29" t="n">
        <x:f>IF(ISNUMBER(F526),1,0)</x:f>
        <x:v>0</x:v>
      </x:c>
      <x:c r="K526" s="29" t="n">
        <x:f>IF(COUNTA(A526:F526)=0,0,1)</x:f>
        <x:v>0</x:v>
      </x:c>
    </x:row>
    <x:row r="527" ht="36" customHeight="1">
      <x:c r="A527" s="34"/>
      <x:c r="B527" s="34"/>
      <x:c r="C527" s="35"/>
      <x:c r="D527" s="36"/>
      <x:c r="E527" s="36"/>
      <x:c r="F527" s="37"/>
      <x:c r="G527" s="38" t="n">
        <x:f>IF(K527=0,0,IF(H527="",1,-1))</x:f>
        <x:v>0</x:v>
      </x:c>
      <x:c r="H527" s="33" t="str">
        <x:f>IF(K527=0,"",IF(A527="","Podaj ID wyjścia",IF(IF(IFERROR(OR(CODE(UPPER(LEFT(A527,1)))&lt;65,CODE(UPPER(LEFT(A527,1)))&gt;90),TRUE),TRUE,OR(NOT(ISTEXT(A527)),LEN(A527)&gt;64,LEN(A527)&lt;&gt;LEN(SUBSTITUTE(A527,"*","")),LEN(A527)&lt;&gt;LEN(SUBSTITUTE(A527,"?","")),LEN(A527)&lt;&gt;LEN(SUBSTITUTE(A527,"~","")),LEN(A527)&lt;&gt;LEN(SUBSTITUTE(A527,"=","")),LEN(A527)&lt;&gt;LEN(SUBSTITUTE(A527,"&lt;","")),LEN(A527)&lt;&gt;LEN(SUBSTITUTE(A527,"&gt;","")))),"ID: tekst zaczynający się od A–Z, do 64 znaków; bez *, ?, ~, =, &lt; i &gt;. Przykład: T-001.",IF(COUNTIFS('Exits'!$A$9:$A$608,A527)&lt;&gt;1,"ID wyjścia się powtarza",IF(B527="","Podaj ID nadrzędnej transakcji",IF(IF(IFERROR(OR(CODE(UPPER(LEFT(B527,1)))&lt;65,CODE(UPPER(LEFT(B527,1)))&gt;90),TRUE),TRUE,OR(NOT(ISTEXT(B527)),LEN(B527)&gt;64,LEN(B527)&lt;&gt;LEN(SUBSTITUTE(B527,"*","")),LEN(B527)&lt;&gt;LEN(SUBSTITUTE(B527,"?","")),LEN(B527)&lt;&gt;LEN(SUBSTITUTE(B527,"~","")),LEN(B527)&lt;&gt;LEN(SUBSTITUTE(B527,"=","")),LEN(B527)&lt;&gt;LEN(SUBSTITUTE(B527,"&lt;","")),LEN(B527)&lt;&gt;LEN(SUBSTITUTE(B527,"&gt;","")))),"ID: tekst zaczynający się od A–Z, do 64 znaków; bez *, ?, ~, =, &lt; i &gt;. Przykład: T-001.",IF(COUNTIFS('Trades'!$A$9:$A$208,B527)&lt;&gt;1,"ID musi pasować do jednego wiersza Trades",IF(NOT(ISNUMBER(C527)),"Podaj prawidłowy czas zamknięcia",IF(OR(C527&lt;1,C527&gt;2958465),"Podaj prawidłowy czas zamknięcia",IF(NOT(ISNUMBER(D527)),"Podaj dodatnią zamkniętą ilość",IF(OR(D527&lt;=0,D527&gt;1000000,ROUND(D527,8)&lt;&gt;D527),"Podaj dodatnią zamkniętą ilość",IF(NOT(ISNUMBER(INDEX('Trades'!$D$9:$D$208,MATCH(B527,'Trades'!$A$9:$A$208,0)))),"Podaj prawidłowy czas otwarcia",IF(C527&lt;INDEX('Trades'!$D$9:$D$208,MATCH(B527,'Trades'!$A$9:$A$208,0)),"Wyjście poprzedza otwarcie",IF(AND(E527&lt;&gt;"",OR(NOT(ISNUMBER(E527)),E527&lt;=0)),"Podaj dodatnią cenę lub pozostaw puste",IF(AND(F527&lt;&gt;"",NOT(ISNUMBER(F527))),"P&amp;L brutto musi być liczbą lub pozostać pusty",IF(AND(ISNUMBER(F527),OR(ABS(F527)&gt;1000000000,ROUND(F527,2)&lt;&gt;F527)),"Kwoty: do 2 miejsc po przecinku; wartość bezwzględna wpisu ≤ 1 000 000 000.",""))))))))))))))))</x:f>
      </x:c>
      <x:c r="I527" s="29" t="str">
        <x:f>IF(ISNUMBER(D527),ROUND(D527,8),"")</x:f>
      </x:c>
      <x:c r="J527" s="29" t="n">
        <x:f>IF(ISNUMBER(F527),1,0)</x:f>
        <x:v>0</x:v>
      </x:c>
      <x:c r="K527" s="29" t="n">
        <x:f>IF(COUNTA(A527:F527)=0,0,1)</x:f>
        <x:v>0</x:v>
      </x:c>
    </x:row>
    <x:row r="528" ht="36" customHeight="1">
      <x:c r="A528" s="34"/>
      <x:c r="B528" s="34"/>
      <x:c r="C528" s="35"/>
      <x:c r="D528" s="36"/>
      <x:c r="E528" s="36"/>
      <x:c r="F528" s="37"/>
      <x:c r="G528" s="38" t="n">
        <x:f>IF(K528=0,0,IF(H528="",1,-1))</x:f>
        <x:v>0</x:v>
      </x:c>
      <x:c r="H528" s="33" t="str">
        <x:f>IF(K528=0,"",IF(A528="","Podaj ID wyjścia",IF(IF(IFERROR(OR(CODE(UPPER(LEFT(A528,1)))&lt;65,CODE(UPPER(LEFT(A528,1)))&gt;90),TRUE),TRUE,OR(NOT(ISTEXT(A528)),LEN(A528)&gt;64,LEN(A528)&lt;&gt;LEN(SUBSTITUTE(A528,"*","")),LEN(A528)&lt;&gt;LEN(SUBSTITUTE(A528,"?","")),LEN(A528)&lt;&gt;LEN(SUBSTITUTE(A528,"~","")),LEN(A528)&lt;&gt;LEN(SUBSTITUTE(A528,"=","")),LEN(A528)&lt;&gt;LEN(SUBSTITUTE(A528,"&lt;","")),LEN(A528)&lt;&gt;LEN(SUBSTITUTE(A528,"&gt;","")))),"ID: tekst zaczynający się od A–Z, do 64 znaków; bez *, ?, ~, =, &lt; i &gt;. Przykład: T-001.",IF(COUNTIFS('Exits'!$A$9:$A$608,A528)&lt;&gt;1,"ID wyjścia się powtarza",IF(B528="","Podaj ID nadrzędnej transakcji",IF(IF(IFERROR(OR(CODE(UPPER(LEFT(B528,1)))&lt;65,CODE(UPPER(LEFT(B528,1)))&gt;90),TRUE),TRUE,OR(NOT(ISTEXT(B528)),LEN(B528)&gt;64,LEN(B528)&lt;&gt;LEN(SUBSTITUTE(B528,"*","")),LEN(B528)&lt;&gt;LEN(SUBSTITUTE(B528,"?","")),LEN(B528)&lt;&gt;LEN(SUBSTITUTE(B528,"~","")),LEN(B528)&lt;&gt;LEN(SUBSTITUTE(B528,"=","")),LEN(B528)&lt;&gt;LEN(SUBSTITUTE(B528,"&lt;","")),LEN(B528)&lt;&gt;LEN(SUBSTITUTE(B528,"&gt;","")))),"ID: tekst zaczynający się od A–Z, do 64 znaków; bez *, ?, ~, =, &lt; i &gt;. Przykład: T-001.",IF(COUNTIFS('Trades'!$A$9:$A$208,B528)&lt;&gt;1,"ID musi pasować do jednego wiersza Trades",IF(NOT(ISNUMBER(C528)),"Podaj prawidłowy czas zamknięcia",IF(OR(C528&lt;1,C528&gt;2958465),"Podaj prawidłowy czas zamknięcia",IF(NOT(ISNUMBER(D528)),"Podaj dodatnią zamkniętą ilość",IF(OR(D528&lt;=0,D528&gt;1000000,ROUND(D528,8)&lt;&gt;D528),"Podaj dodatnią zamkniętą ilość",IF(NOT(ISNUMBER(INDEX('Trades'!$D$9:$D$208,MATCH(B528,'Trades'!$A$9:$A$208,0)))),"Podaj prawidłowy czas otwarcia",IF(C528&lt;INDEX('Trades'!$D$9:$D$208,MATCH(B528,'Trades'!$A$9:$A$208,0)),"Wyjście poprzedza otwarcie",IF(AND(E528&lt;&gt;"",OR(NOT(ISNUMBER(E528)),E528&lt;=0)),"Podaj dodatnią cenę lub pozostaw puste",IF(AND(F528&lt;&gt;"",NOT(ISNUMBER(F528))),"P&amp;L brutto musi być liczbą lub pozostać pusty",IF(AND(ISNUMBER(F528),OR(ABS(F528)&gt;1000000000,ROUND(F528,2)&lt;&gt;F528)),"Kwoty: do 2 miejsc po przecinku; wartość bezwzględna wpisu ≤ 1 000 000 000.",""))))))))))))))))</x:f>
      </x:c>
      <x:c r="I528" s="29" t="str">
        <x:f>IF(ISNUMBER(D528),ROUND(D528,8),"")</x:f>
      </x:c>
      <x:c r="J528" s="29" t="n">
        <x:f>IF(ISNUMBER(F528),1,0)</x:f>
        <x:v>0</x:v>
      </x:c>
      <x:c r="K528" s="29" t="n">
        <x:f>IF(COUNTA(A528:F528)=0,0,1)</x:f>
        <x:v>0</x:v>
      </x:c>
    </x:row>
    <x:row r="529" ht="36" customHeight="1">
      <x:c r="A529" s="34"/>
      <x:c r="B529" s="34"/>
      <x:c r="C529" s="35"/>
      <x:c r="D529" s="36"/>
      <x:c r="E529" s="36"/>
      <x:c r="F529" s="37"/>
      <x:c r="G529" s="38" t="n">
        <x:f>IF(K529=0,0,IF(H529="",1,-1))</x:f>
        <x:v>0</x:v>
      </x:c>
      <x:c r="H529" s="33" t="str">
        <x:f>IF(K529=0,"",IF(A529="","Podaj ID wyjścia",IF(IF(IFERROR(OR(CODE(UPPER(LEFT(A529,1)))&lt;65,CODE(UPPER(LEFT(A529,1)))&gt;90),TRUE),TRUE,OR(NOT(ISTEXT(A529)),LEN(A529)&gt;64,LEN(A529)&lt;&gt;LEN(SUBSTITUTE(A529,"*","")),LEN(A529)&lt;&gt;LEN(SUBSTITUTE(A529,"?","")),LEN(A529)&lt;&gt;LEN(SUBSTITUTE(A529,"~","")),LEN(A529)&lt;&gt;LEN(SUBSTITUTE(A529,"=","")),LEN(A529)&lt;&gt;LEN(SUBSTITUTE(A529,"&lt;","")),LEN(A529)&lt;&gt;LEN(SUBSTITUTE(A529,"&gt;","")))),"ID: tekst zaczynający się od A–Z, do 64 znaków; bez *, ?, ~, =, &lt; i &gt;. Przykład: T-001.",IF(COUNTIFS('Exits'!$A$9:$A$608,A529)&lt;&gt;1,"ID wyjścia się powtarza",IF(B529="","Podaj ID nadrzędnej transakcji",IF(IF(IFERROR(OR(CODE(UPPER(LEFT(B529,1)))&lt;65,CODE(UPPER(LEFT(B529,1)))&gt;90),TRUE),TRUE,OR(NOT(ISTEXT(B529)),LEN(B529)&gt;64,LEN(B529)&lt;&gt;LEN(SUBSTITUTE(B529,"*","")),LEN(B529)&lt;&gt;LEN(SUBSTITUTE(B529,"?","")),LEN(B529)&lt;&gt;LEN(SUBSTITUTE(B529,"~","")),LEN(B529)&lt;&gt;LEN(SUBSTITUTE(B529,"=","")),LEN(B529)&lt;&gt;LEN(SUBSTITUTE(B529,"&lt;","")),LEN(B529)&lt;&gt;LEN(SUBSTITUTE(B529,"&gt;","")))),"ID: tekst zaczynający się od A–Z, do 64 znaków; bez *, ?, ~, =, &lt; i &gt;. Przykład: T-001.",IF(COUNTIFS('Trades'!$A$9:$A$208,B529)&lt;&gt;1,"ID musi pasować do jednego wiersza Trades",IF(NOT(ISNUMBER(C529)),"Podaj prawidłowy czas zamknięcia",IF(OR(C529&lt;1,C529&gt;2958465),"Podaj prawidłowy czas zamknięcia",IF(NOT(ISNUMBER(D529)),"Podaj dodatnią zamkniętą ilość",IF(OR(D529&lt;=0,D529&gt;1000000,ROUND(D529,8)&lt;&gt;D529),"Podaj dodatnią zamkniętą ilość",IF(NOT(ISNUMBER(INDEX('Trades'!$D$9:$D$208,MATCH(B529,'Trades'!$A$9:$A$208,0)))),"Podaj prawidłowy czas otwarcia",IF(C529&lt;INDEX('Trades'!$D$9:$D$208,MATCH(B529,'Trades'!$A$9:$A$208,0)),"Wyjście poprzedza otwarcie",IF(AND(E529&lt;&gt;"",OR(NOT(ISNUMBER(E529)),E529&lt;=0)),"Podaj dodatnią cenę lub pozostaw puste",IF(AND(F529&lt;&gt;"",NOT(ISNUMBER(F529))),"P&amp;L brutto musi być liczbą lub pozostać pusty",IF(AND(ISNUMBER(F529),OR(ABS(F529)&gt;1000000000,ROUND(F529,2)&lt;&gt;F529)),"Kwoty: do 2 miejsc po przecinku; wartość bezwzględna wpisu ≤ 1 000 000 000.",""))))))))))))))))</x:f>
      </x:c>
      <x:c r="I529" s="29" t="str">
        <x:f>IF(ISNUMBER(D529),ROUND(D529,8),"")</x:f>
      </x:c>
      <x:c r="J529" s="29" t="n">
        <x:f>IF(ISNUMBER(F529),1,0)</x:f>
        <x:v>0</x:v>
      </x:c>
      <x:c r="K529" s="29" t="n">
        <x:f>IF(COUNTA(A529:F529)=0,0,1)</x:f>
        <x:v>0</x:v>
      </x:c>
    </x:row>
    <x:row r="530" ht="36" customHeight="1">
      <x:c r="A530" s="34"/>
      <x:c r="B530" s="34"/>
      <x:c r="C530" s="35"/>
      <x:c r="D530" s="36"/>
      <x:c r="E530" s="36"/>
      <x:c r="F530" s="37"/>
      <x:c r="G530" s="38" t="n">
        <x:f>IF(K530=0,0,IF(H530="",1,-1))</x:f>
        <x:v>0</x:v>
      </x:c>
      <x:c r="H530" s="33" t="str">
        <x:f>IF(K530=0,"",IF(A530="","Podaj ID wyjścia",IF(IF(IFERROR(OR(CODE(UPPER(LEFT(A530,1)))&lt;65,CODE(UPPER(LEFT(A530,1)))&gt;90),TRUE),TRUE,OR(NOT(ISTEXT(A530)),LEN(A530)&gt;64,LEN(A530)&lt;&gt;LEN(SUBSTITUTE(A530,"*","")),LEN(A530)&lt;&gt;LEN(SUBSTITUTE(A530,"?","")),LEN(A530)&lt;&gt;LEN(SUBSTITUTE(A530,"~","")),LEN(A530)&lt;&gt;LEN(SUBSTITUTE(A530,"=","")),LEN(A530)&lt;&gt;LEN(SUBSTITUTE(A530,"&lt;","")),LEN(A530)&lt;&gt;LEN(SUBSTITUTE(A530,"&gt;","")))),"ID: tekst zaczynający się od A–Z, do 64 znaków; bez *, ?, ~, =, &lt; i &gt;. Przykład: T-001.",IF(COUNTIFS('Exits'!$A$9:$A$608,A530)&lt;&gt;1,"ID wyjścia się powtarza",IF(B530="","Podaj ID nadrzędnej transakcji",IF(IF(IFERROR(OR(CODE(UPPER(LEFT(B530,1)))&lt;65,CODE(UPPER(LEFT(B530,1)))&gt;90),TRUE),TRUE,OR(NOT(ISTEXT(B530)),LEN(B530)&gt;64,LEN(B530)&lt;&gt;LEN(SUBSTITUTE(B530,"*","")),LEN(B530)&lt;&gt;LEN(SUBSTITUTE(B530,"?","")),LEN(B530)&lt;&gt;LEN(SUBSTITUTE(B530,"~","")),LEN(B530)&lt;&gt;LEN(SUBSTITUTE(B530,"=","")),LEN(B530)&lt;&gt;LEN(SUBSTITUTE(B530,"&lt;","")),LEN(B530)&lt;&gt;LEN(SUBSTITUTE(B530,"&gt;","")))),"ID: tekst zaczynający się od A–Z, do 64 znaków; bez *, ?, ~, =, &lt; i &gt;. Przykład: T-001.",IF(COUNTIFS('Trades'!$A$9:$A$208,B530)&lt;&gt;1,"ID musi pasować do jednego wiersza Trades",IF(NOT(ISNUMBER(C530)),"Podaj prawidłowy czas zamknięcia",IF(OR(C530&lt;1,C530&gt;2958465),"Podaj prawidłowy czas zamknięcia",IF(NOT(ISNUMBER(D530)),"Podaj dodatnią zamkniętą ilość",IF(OR(D530&lt;=0,D530&gt;1000000,ROUND(D530,8)&lt;&gt;D530),"Podaj dodatnią zamkniętą ilość",IF(NOT(ISNUMBER(INDEX('Trades'!$D$9:$D$208,MATCH(B530,'Trades'!$A$9:$A$208,0)))),"Podaj prawidłowy czas otwarcia",IF(C530&lt;INDEX('Trades'!$D$9:$D$208,MATCH(B530,'Trades'!$A$9:$A$208,0)),"Wyjście poprzedza otwarcie",IF(AND(E530&lt;&gt;"",OR(NOT(ISNUMBER(E530)),E530&lt;=0)),"Podaj dodatnią cenę lub pozostaw puste",IF(AND(F530&lt;&gt;"",NOT(ISNUMBER(F530))),"P&amp;L brutto musi być liczbą lub pozostać pusty",IF(AND(ISNUMBER(F530),OR(ABS(F530)&gt;1000000000,ROUND(F530,2)&lt;&gt;F530)),"Kwoty: do 2 miejsc po przecinku; wartość bezwzględna wpisu ≤ 1 000 000 000.",""))))))))))))))))</x:f>
      </x:c>
      <x:c r="I530" s="29" t="str">
        <x:f>IF(ISNUMBER(D530),ROUND(D530,8),"")</x:f>
      </x:c>
      <x:c r="J530" s="29" t="n">
        <x:f>IF(ISNUMBER(F530),1,0)</x:f>
        <x:v>0</x:v>
      </x:c>
      <x:c r="K530" s="29" t="n">
        <x:f>IF(COUNTA(A530:F530)=0,0,1)</x:f>
        <x:v>0</x:v>
      </x:c>
    </x:row>
    <x:row r="531" ht="36" customHeight="1">
      <x:c r="A531" s="34"/>
      <x:c r="B531" s="34"/>
      <x:c r="C531" s="35"/>
      <x:c r="D531" s="36"/>
      <x:c r="E531" s="36"/>
      <x:c r="F531" s="37"/>
      <x:c r="G531" s="38" t="n">
        <x:f>IF(K531=0,0,IF(H531="",1,-1))</x:f>
        <x:v>0</x:v>
      </x:c>
      <x:c r="H531" s="33" t="str">
        <x:f>IF(K531=0,"",IF(A531="","Podaj ID wyjścia",IF(IF(IFERROR(OR(CODE(UPPER(LEFT(A531,1)))&lt;65,CODE(UPPER(LEFT(A531,1)))&gt;90),TRUE),TRUE,OR(NOT(ISTEXT(A531)),LEN(A531)&gt;64,LEN(A531)&lt;&gt;LEN(SUBSTITUTE(A531,"*","")),LEN(A531)&lt;&gt;LEN(SUBSTITUTE(A531,"?","")),LEN(A531)&lt;&gt;LEN(SUBSTITUTE(A531,"~","")),LEN(A531)&lt;&gt;LEN(SUBSTITUTE(A531,"=","")),LEN(A531)&lt;&gt;LEN(SUBSTITUTE(A531,"&lt;","")),LEN(A531)&lt;&gt;LEN(SUBSTITUTE(A531,"&gt;","")))),"ID: tekst zaczynający się od A–Z, do 64 znaków; bez *, ?, ~, =, &lt; i &gt;. Przykład: T-001.",IF(COUNTIFS('Exits'!$A$9:$A$608,A531)&lt;&gt;1,"ID wyjścia się powtarza",IF(B531="","Podaj ID nadrzędnej transakcji",IF(IF(IFERROR(OR(CODE(UPPER(LEFT(B531,1)))&lt;65,CODE(UPPER(LEFT(B531,1)))&gt;90),TRUE),TRUE,OR(NOT(ISTEXT(B531)),LEN(B531)&gt;64,LEN(B531)&lt;&gt;LEN(SUBSTITUTE(B531,"*","")),LEN(B531)&lt;&gt;LEN(SUBSTITUTE(B531,"?","")),LEN(B531)&lt;&gt;LEN(SUBSTITUTE(B531,"~","")),LEN(B531)&lt;&gt;LEN(SUBSTITUTE(B531,"=","")),LEN(B531)&lt;&gt;LEN(SUBSTITUTE(B531,"&lt;","")),LEN(B531)&lt;&gt;LEN(SUBSTITUTE(B531,"&gt;","")))),"ID: tekst zaczynający się od A–Z, do 64 znaków; bez *, ?, ~, =, &lt; i &gt;. Przykład: T-001.",IF(COUNTIFS('Trades'!$A$9:$A$208,B531)&lt;&gt;1,"ID musi pasować do jednego wiersza Trades",IF(NOT(ISNUMBER(C531)),"Podaj prawidłowy czas zamknięcia",IF(OR(C531&lt;1,C531&gt;2958465),"Podaj prawidłowy czas zamknięcia",IF(NOT(ISNUMBER(D531)),"Podaj dodatnią zamkniętą ilość",IF(OR(D531&lt;=0,D531&gt;1000000,ROUND(D531,8)&lt;&gt;D531),"Podaj dodatnią zamkniętą ilość",IF(NOT(ISNUMBER(INDEX('Trades'!$D$9:$D$208,MATCH(B531,'Trades'!$A$9:$A$208,0)))),"Podaj prawidłowy czas otwarcia",IF(C531&lt;INDEX('Trades'!$D$9:$D$208,MATCH(B531,'Trades'!$A$9:$A$208,0)),"Wyjście poprzedza otwarcie",IF(AND(E531&lt;&gt;"",OR(NOT(ISNUMBER(E531)),E531&lt;=0)),"Podaj dodatnią cenę lub pozostaw puste",IF(AND(F531&lt;&gt;"",NOT(ISNUMBER(F531))),"P&amp;L brutto musi być liczbą lub pozostać pusty",IF(AND(ISNUMBER(F531),OR(ABS(F531)&gt;1000000000,ROUND(F531,2)&lt;&gt;F531)),"Kwoty: do 2 miejsc po przecinku; wartość bezwzględna wpisu ≤ 1 000 000 000.",""))))))))))))))))</x:f>
      </x:c>
      <x:c r="I531" s="29" t="str">
        <x:f>IF(ISNUMBER(D531),ROUND(D531,8),"")</x:f>
      </x:c>
      <x:c r="J531" s="29" t="n">
        <x:f>IF(ISNUMBER(F531),1,0)</x:f>
        <x:v>0</x:v>
      </x:c>
      <x:c r="K531" s="29" t="n">
        <x:f>IF(COUNTA(A531:F531)=0,0,1)</x:f>
        <x:v>0</x:v>
      </x:c>
    </x:row>
    <x:row r="532" ht="36" customHeight="1">
      <x:c r="A532" s="34"/>
      <x:c r="B532" s="34"/>
      <x:c r="C532" s="35"/>
      <x:c r="D532" s="36"/>
      <x:c r="E532" s="36"/>
      <x:c r="F532" s="37"/>
      <x:c r="G532" s="38" t="n">
        <x:f>IF(K532=0,0,IF(H532="",1,-1))</x:f>
        <x:v>0</x:v>
      </x:c>
      <x:c r="H532" s="33" t="str">
        <x:f>IF(K532=0,"",IF(A532="","Podaj ID wyjścia",IF(IF(IFERROR(OR(CODE(UPPER(LEFT(A532,1)))&lt;65,CODE(UPPER(LEFT(A532,1)))&gt;90),TRUE),TRUE,OR(NOT(ISTEXT(A532)),LEN(A532)&gt;64,LEN(A532)&lt;&gt;LEN(SUBSTITUTE(A532,"*","")),LEN(A532)&lt;&gt;LEN(SUBSTITUTE(A532,"?","")),LEN(A532)&lt;&gt;LEN(SUBSTITUTE(A532,"~","")),LEN(A532)&lt;&gt;LEN(SUBSTITUTE(A532,"=","")),LEN(A532)&lt;&gt;LEN(SUBSTITUTE(A532,"&lt;","")),LEN(A532)&lt;&gt;LEN(SUBSTITUTE(A532,"&gt;","")))),"ID: tekst zaczynający się od A–Z, do 64 znaków; bez *, ?, ~, =, &lt; i &gt;. Przykład: T-001.",IF(COUNTIFS('Exits'!$A$9:$A$608,A532)&lt;&gt;1,"ID wyjścia się powtarza",IF(B532="","Podaj ID nadrzędnej transakcji",IF(IF(IFERROR(OR(CODE(UPPER(LEFT(B532,1)))&lt;65,CODE(UPPER(LEFT(B532,1)))&gt;90),TRUE),TRUE,OR(NOT(ISTEXT(B532)),LEN(B532)&gt;64,LEN(B532)&lt;&gt;LEN(SUBSTITUTE(B532,"*","")),LEN(B532)&lt;&gt;LEN(SUBSTITUTE(B532,"?","")),LEN(B532)&lt;&gt;LEN(SUBSTITUTE(B532,"~","")),LEN(B532)&lt;&gt;LEN(SUBSTITUTE(B532,"=","")),LEN(B532)&lt;&gt;LEN(SUBSTITUTE(B532,"&lt;","")),LEN(B532)&lt;&gt;LEN(SUBSTITUTE(B532,"&gt;","")))),"ID: tekst zaczynający się od A–Z, do 64 znaków; bez *, ?, ~, =, &lt; i &gt;. Przykład: T-001.",IF(COUNTIFS('Trades'!$A$9:$A$208,B532)&lt;&gt;1,"ID musi pasować do jednego wiersza Trades",IF(NOT(ISNUMBER(C532)),"Podaj prawidłowy czas zamknięcia",IF(OR(C532&lt;1,C532&gt;2958465),"Podaj prawidłowy czas zamknięcia",IF(NOT(ISNUMBER(D532)),"Podaj dodatnią zamkniętą ilość",IF(OR(D532&lt;=0,D532&gt;1000000,ROUND(D532,8)&lt;&gt;D532),"Podaj dodatnią zamkniętą ilość",IF(NOT(ISNUMBER(INDEX('Trades'!$D$9:$D$208,MATCH(B532,'Trades'!$A$9:$A$208,0)))),"Podaj prawidłowy czas otwarcia",IF(C532&lt;INDEX('Trades'!$D$9:$D$208,MATCH(B532,'Trades'!$A$9:$A$208,0)),"Wyjście poprzedza otwarcie",IF(AND(E532&lt;&gt;"",OR(NOT(ISNUMBER(E532)),E532&lt;=0)),"Podaj dodatnią cenę lub pozostaw puste",IF(AND(F532&lt;&gt;"",NOT(ISNUMBER(F532))),"P&amp;L brutto musi być liczbą lub pozostać pusty",IF(AND(ISNUMBER(F532),OR(ABS(F532)&gt;1000000000,ROUND(F532,2)&lt;&gt;F532)),"Kwoty: do 2 miejsc po przecinku; wartość bezwzględna wpisu ≤ 1 000 000 000.",""))))))))))))))))</x:f>
      </x:c>
      <x:c r="I532" s="29" t="str">
        <x:f>IF(ISNUMBER(D532),ROUND(D532,8),"")</x:f>
      </x:c>
      <x:c r="J532" s="29" t="n">
        <x:f>IF(ISNUMBER(F532),1,0)</x:f>
        <x:v>0</x:v>
      </x:c>
      <x:c r="K532" s="29" t="n">
        <x:f>IF(COUNTA(A532:F532)=0,0,1)</x:f>
        <x:v>0</x:v>
      </x:c>
    </x:row>
    <x:row r="533" ht="36" customHeight="1">
      <x:c r="A533" s="34"/>
      <x:c r="B533" s="34"/>
      <x:c r="C533" s="35"/>
      <x:c r="D533" s="36"/>
      <x:c r="E533" s="36"/>
      <x:c r="F533" s="37"/>
      <x:c r="G533" s="38" t="n">
        <x:f>IF(K533=0,0,IF(H533="",1,-1))</x:f>
        <x:v>0</x:v>
      </x:c>
      <x:c r="H533" s="33" t="str">
        <x:f>IF(K533=0,"",IF(A533="","Podaj ID wyjścia",IF(IF(IFERROR(OR(CODE(UPPER(LEFT(A533,1)))&lt;65,CODE(UPPER(LEFT(A533,1)))&gt;90),TRUE),TRUE,OR(NOT(ISTEXT(A533)),LEN(A533)&gt;64,LEN(A533)&lt;&gt;LEN(SUBSTITUTE(A533,"*","")),LEN(A533)&lt;&gt;LEN(SUBSTITUTE(A533,"?","")),LEN(A533)&lt;&gt;LEN(SUBSTITUTE(A533,"~","")),LEN(A533)&lt;&gt;LEN(SUBSTITUTE(A533,"=","")),LEN(A533)&lt;&gt;LEN(SUBSTITUTE(A533,"&lt;","")),LEN(A533)&lt;&gt;LEN(SUBSTITUTE(A533,"&gt;","")))),"ID: tekst zaczynający się od A–Z, do 64 znaków; bez *, ?, ~, =, &lt; i &gt;. Przykład: T-001.",IF(COUNTIFS('Exits'!$A$9:$A$608,A533)&lt;&gt;1,"ID wyjścia się powtarza",IF(B533="","Podaj ID nadrzędnej transakcji",IF(IF(IFERROR(OR(CODE(UPPER(LEFT(B533,1)))&lt;65,CODE(UPPER(LEFT(B533,1)))&gt;90),TRUE),TRUE,OR(NOT(ISTEXT(B533)),LEN(B533)&gt;64,LEN(B533)&lt;&gt;LEN(SUBSTITUTE(B533,"*","")),LEN(B533)&lt;&gt;LEN(SUBSTITUTE(B533,"?","")),LEN(B533)&lt;&gt;LEN(SUBSTITUTE(B533,"~","")),LEN(B533)&lt;&gt;LEN(SUBSTITUTE(B533,"=","")),LEN(B533)&lt;&gt;LEN(SUBSTITUTE(B533,"&lt;","")),LEN(B533)&lt;&gt;LEN(SUBSTITUTE(B533,"&gt;","")))),"ID: tekst zaczynający się od A–Z, do 64 znaków; bez *, ?, ~, =, &lt; i &gt;. Przykład: T-001.",IF(COUNTIFS('Trades'!$A$9:$A$208,B533)&lt;&gt;1,"ID musi pasować do jednego wiersza Trades",IF(NOT(ISNUMBER(C533)),"Podaj prawidłowy czas zamknięcia",IF(OR(C533&lt;1,C533&gt;2958465),"Podaj prawidłowy czas zamknięcia",IF(NOT(ISNUMBER(D533)),"Podaj dodatnią zamkniętą ilość",IF(OR(D533&lt;=0,D533&gt;1000000,ROUND(D533,8)&lt;&gt;D533),"Podaj dodatnią zamkniętą ilość",IF(NOT(ISNUMBER(INDEX('Trades'!$D$9:$D$208,MATCH(B533,'Trades'!$A$9:$A$208,0)))),"Podaj prawidłowy czas otwarcia",IF(C533&lt;INDEX('Trades'!$D$9:$D$208,MATCH(B533,'Trades'!$A$9:$A$208,0)),"Wyjście poprzedza otwarcie",IF(AND(E533&lt;&gt;"",OR(NOT(ISNUMBER(E533)),E533&lt;=0)),"Podaj dodatnią cenę lub pozostaw puste",IF(AND(F533&lt;&gt;"",NOT(ISNUMBER(F533))),"P&amp;L brutto musi być liczbą lub pozostać pusty",IF(AND(ISNUMBER(F533),OR(ABS(F533)&gt;1000000000,ROUND(F533,2)&lt;&gt;F533)),"Kwoty: do 2 miejsc po przecinku; wartość bezwzględna wpisu ≤ 1 000 000 000.",""))))))))))))))))</x:f>
      </x:c>
      <x:c r="I533" s="29" t="str">
        <x:f>IF(ISNUMBER(D533),ROUND(D533,8),"")</x:f>
      </x:c>
      <x:c r="J533" s="29" t="n">
        <x:f>IF(ISNUMBER(F533),1,0)</x:f>
        <x:v>0</x:v>
      </x:c>
      <x:c r="K533" s="29" t="n">
        <x:f>IF(COUNTA(A533:F533)=0,0,1)</x:f>
        <x:v>0</x:v>
      </x:c>
    </x:row>
    <x:row r="534" ht="36" customHeight="1">
      <x:c r="A534" s="34"/>
      <x:c r="B534" s="34"/>
      <x:c r="C534" s="35"/>
      <x:c r="D534" s="36"/>
      <x:c r="E534" s="36"/>
      <x:c r="F534" s="37"/>
      <x:c r="G534" s="38" t="n">
        <x:f>IF(K534=0,0,IF(H534="",1,-1))</x:f>
        <x:v>0</x:v>
      </x:c>
      <x:c r="H534" s="33" t="str">
        <x:f>IF(K534=0,"",IF(A534="","Podaj ID wyjścia",IF(IF(IFERROR(OR(CODE(UPPER(LEFT(A534,1)))&lt;65,CODE(UPPER(LEFT(A534,1)))&gt;90),TRUE),TRUE,OR(NOT(ISTEXT(A534)),LEN(A534)&gt;64,LEN(A534)&lt;&gt;LEN(SUBSTITUTE(A534,"*","")),LEN(A534)&lt;&gt;LEN(SUBSTITUTE(A534,"?","")),LEN(A534)&lt;&gt;LEN(SUBSTITUTE(A534,"~","")),LEN(A534)&lt;&gt;LEN(SUBSTITUTE(A534,"=","")),LEN(A534)&lt;&gt;LEN(SUBSTITUTE(A534,"&lt;","")),LEN(A534)&lt;&gt;LEN(SUBSTITUTE(A534,"&gt;","")))),"ID: tekst zaczynający się od A–Z, do 64 znaków; bez *, ?, ~, =, &lt; i &gt;. Przykład: T-001.",IF(COUNTIFS('Exits'!$A$9:$A$608,A534)&lt;&gt;1,"ID wyjścia się powtarza",IF(B534="","Podaj ID nadrzędnej transakcji",IF(IF(IFERROR(OR(CODE(UPPER(LEFT(B534,1)))&lt;65,CODE(UPPER(LEFT(B534,1)))&gt;90),TRUE),TRUE,OR(NOT(ISTEXT(B534)),LEN(B534)&gt;64,LEN(B534)&lt;&gt;LEN(SUBSTITUTE(B534,"*","")),LEN(B534)&lt;&gt;LEN(SUBSTITUTE(B534,"?","")),LEN(B534)&lt;&gt;LEN(SUBSTITUTE(B534,"~","")),LEN(B534)&lt;&gt;LEN(SUBSTITUTE(B534,"=","")),LEN(B534)&lt;&gt;LEN(SUBSTITUTE(B534,"&lt;","")),LEN(B534)&lt;&gt;LEN(SUBSTITUTE(B534,"&gt;","")))),"ID: tekst zaczynający się od A–Z, do 64 znaków; bez *, ?, ~, =, &lt; i &gt;. Przykład: T-001.",IF(COUNTIFS('Trades'!$A$9:$A$208,B534)&lt;&gt;1,"ID musi pasować do jednego wiersza Trades",IF(NOT(ISNUMBER(C534)),"Podaj prawidłowy czas zamknięcia",IF(OR(C534&lt;1,C534&gt;2958465),"Podaj prawidłowy czas zamknięcia",IF(NOT(ISNUMBER(D534)),"Podaj dodatnią zamkniętą ilość",IF(OR(D534&lt;=0,D534&gt;1000000,ROUND(D534,8)&lt;&gt;D534),"Podaj dodatnią zamkniętą ilość",IF(NOT(ISNUMBER(INDEX('Trades'!$D$9:$D$208,MATCH(B534,'Trades'!$A$9:$A$208,0)))),"Podaj prawidłowy czas otwarcia",IF(C534&lt;INDEX('Trades'!$D$9:$D$208,MATCH(B534,'Trades'!$A$9:$A$208,0)),"Wyjście poprzedza otwarcie",IF(AND(E534&lt;&gt;"",OR(NOT(ISNUMBER(E534)),E534&lt;=0)),"Podaj dodatnią cenę lub pozostaw puste",IF(AND(F534&lt;&gt;"",NOT(ISNUMBER(F534))),"P&amp;L brutto musi być liczbą lub pozostać pusty",IF(AND(ISNUMBER(F534),OR(ABS(F534)&gt;1000000000,ROUND(F534,2)&lt;&gt;F534)),"Kwoty: do 2 miejsc po przecinku; wartość bezwzględna wpisu ≤ 1 000 000 000.",""))))))))))))))))</x:f>
      </x:c>
      <x:c r="I534" s="29" t="str">
        <x:f>IF(ISNUMBER(D534),ROUND(D534,8),"")</x:f>
      </x:c>
      <x:c r="J534" s="29" t="n">
        <x:f>IF(ISNUMBER(F534),1,0)</x:f>
        <x:v>0</x:v>
      </x:c>
      <x:c r="K534" s="29" t="n">
        <x:f>IF(COUNTA(A534:F534)=0,0,1)</x:f>
        <x:v>0</x:v>
      </x:c>
    </x:row>
    <x:row r="535" ht="36" customHeight="1">
      <x:c r="A535" s="34"/>
      <x:c r="B535" s="34"/>
      <x:c r="C535" s="35"/>
      <x:c r="D535" s="36"/>
      <x:c r="E535" s="36"/>
      <x:c r="F535" s="37"/>
      <x:c r="G535" s="38" t="n">
        <x:f>IF(K535=0,0,IF(H535="",1,-1))</x:f>
        <x:v>0</x:v>
      </x:c>
      <x:c r="H535" s="33" t="str">
        <x:f>IF(K535=0,"",IF(A535="","Podaj ID wyjścia",IF(IF(IFERROR(OR(CODE(UPPER(LEFT(A535,1)))&lt;65,CODE(UPPER(LEFT(A535,1)))&gt;90),TRUE),TRUE,OR(NOT(ISTEXT(A535)),LEN(A535)&gt;64,LEN(A535)&lt;&gt;LEN(SUBSTITUTE(A535,"*","")),LEN(A535)&lt;&gt;LEN(SUBSTITUTE(A535,"?","")),LEN(A535)&lt;&gt;LEN(SUBSTITUTE(A535,"~","")),LEN(A535)&lt;&gt;LEN(SUBSTITUTE(A535,"=","")),LEN(A535)&lt;&gt;LEN(SUBSTITUTE(A535,"&lt;","")),LEN(A535)&lt;&gt;LEN(SUBSTITUTE(A535,"&gt;","")))),"ID: tekst zaczynający się od A–Z, do 64 znaków; bez *, ?, ~, =, &lt; i &gt;. Przykład: T-001.",IF(COUNTIFS('Exits'!$A$9:$A$608,A535)&lt;&gt;1,"ID wyjścia się powtarza",IF(B535="","Podaj ID nadrzędnej transakcji",IF(IF(IFERROR(OR(CODE(UPPER(LEFT(B535,1)))&lt;65,CODE(UPPER(LEFT(B535,1)))&gt;90),TRUE),TRUE,OR(NOT(ISTEXT(B535)),LEN(B535)&gt;64,LEN(B535)&lt;&gt;LEN(SUBSTITUTE(B535,"*","")),LEN(B535)&lt;&gt;LEN(SUBSTITUTE(B535,"?","")),LEN(B535)&lt;&gt;LEN(SUBSTITUTE(B535,"~","")),LEN(B535)&lt;&gt;LEN(SUBSTITUTE(B535,"=","")),LEN(B535)&lt;&gt;LEN(SUBSTITUTE(B535,"&lt;","")),LEN(B535)&lt;&gt;LEN(SUBSTITUTE(B535,"&gt;","")))),"ID: tekst zaczynający się od A–Z, do 64 znaków; bez *, ?, ~, =, &lt; i &gt;. Przykład: T-001.",IF(COUNTIFS('Trades'!$A$9:$A$208,B535)&lt;&gt;1,"ID musi pasować do jednego wiersza Trades",IF(NOT(ISNUMBER(C535)),"Podaj prawidłowy czas zamknięcia",IF(OR(C535&lt;1,C535&gt;2958465),"Podaj prawidłowy czas zamknięcia",IF(NOT(ISNUMBER(D535)),"Podaj dodatnią zamkniętą ilość",IF(OR(D535&lt;=0,D535&gt;1000000,ROUND(D535,8)&lt;&gt;D535),"Podaj dodatnią zamkniętą ilość",IF(NOT(ISNUMBER(INDEX('Trades'!$D$9:$D$208,MATCH(B535,'Trades'!$A$9:$A$208,0)))),"Podaj prawidłowy czas otwarcia",IF(C535&lt;INDEX('Trades'!$D$9:$D$208,MATCH(B535,'Trades'!$A$9:$A$208,0)),"Wyjście poprzedza otwarcie",IF(AND(E535&lt;&gt;"",OR(NOT(ISNUMBER(E535)),E535&lt;=0)),"Podaj dodatnią cenę lub pozostaw puste",IF(AND(F535&lt;&gt;"",NOT(ISNUMBER(F535))),"P&amp;L brutto musi być liczbą lub pozostać pusty",IF(AND(ISNUMBER(F535),OR(ABS(F535)&gt;1000000000,ROUND(F535,2)&lt;&gt;F535)),"Kwoty: do 2 miejsc po przecinku; wartość bezwzględna wpisu ≤ 1 000 000 000.",""))))))))))))))))</x:f>
      </x:c>
      <x:c r="I535" s="29" t="str">
        <x:f>IF(ISNUMBER(D535),ROUND(D535,8),"")</x:f>
      </x:c>
      <x:c r="J535" s="29" t="n">
        <x:f>IF(ISNUMBER(F535),1,0)</x:f>
        <x:v>0</x:v>
      </x:c>
      <x:c r="K535" s="29" t="n">
        <x:f>IF(COUNTA(A535:F535)=0,0,1)</x:f>
        <x:v>0</x:v>
      </x:c>
    </x:row>
    <x:row r="536" ht="36" customHeight="1">
      <x:c r="A536" s="34"/>
      <x:c r="B536" s="34"/>
      <x:c r="C536" s="35"/>
      <x:c r="D536" s="36"/>
      <x:c r="E536" s="36"/>
      <x:c r="F536" s="37"/>
      <x:c r="G536" s="38" t="n">
        <x:f>IF(K536=0,0,IF(H536="",1,-1))</x:f>
        <x:v>0</x:v>
      </x:c>
      <x:c r="H536" s="33" t="str">
        <x:f>IF(K536=0,"",IF(A536="","Podaj ID wyjścia",IF(IF(IFERROR(OR(CODE(UPPER(LEFT(A536,1)))&lt;65,CODE(UPPER(LEFT(A536,1)))&gt;90),TRUE),TRUE,OR(NOT(ISTEXT(A536)),LEN(A536)&gt;64,LEN(A536)&lt;&gt;LEN(SUBSTITUTE(A536,"*","")),LEN(A536)&lt;&gt;LEN(SUBSTITUTE(A536,"?","")),LEN(A536)&lt;&gt;LEN(SUBSTITUTE(A536,"~","")),LEN(A536)&lt;&gt;LEN(SUBSTITUTE(A536,"=","")),LEN(A536)&lt;&gt;LEN(SUBSTITUTE(A536,"&lt;","")),LEN(A536)&lt;&gt;LEN(SUBSTITUTE(A536,"&gt;","")))),"ID: tekst zaczynający się od A–Z, do 64 znaków; bez *, ?, ~, =, &lt; i &gt;. Przykład: T-001.",IF(COUNTIFS('Exits'!$A$9:$A$608,A536)&lt;&gt;1,"ID wyjścia się powtarza",IF(B536="","Podaj ID nadrzędnej transakcji",IF(IF(IFERROR(OR(CODE(UPPER(LEFT(B536,1)))&lt;65,CODE(UPPER(LEFT(B536,1)))&gt;90),TRUE),TRUE,OR(NOT(ISTEXT(B536)),LEN(B536)&gt;64,LEN(B536)&lt;&gt;LEN(SUBSTITUTE(B536,"*","")),LEN(B536)&lt;&gt;LEN(SUBSTITUTE(B536,"?","")),LEN(B536)&lt;&gt;LEN(SUBSTITUTE(B536,"~","")),LEN(B536)&lt;&gt;LEN(SUBSTITUTE(B536,"=","")),LEN(B536)&lt;&gt;LEN(SUBSTITUTE(B536,"&lt;","")),LEN(B536)&lt;&gt;LEN(SUBSTITUTE(B536,"&gt;","")))),"ID: tekst zaczynający się od A–Z, do 64 znaków; bez *, ?, ~, =, &lt; i &gt;. Przykład: T-001.",IF(COUNTIFS('Trades'!$A$9:$A$208,B536)&lt;&gt;1,"ID musi pasować do jednego wiersza Trades",IF(NOT(ISNUMBER(C536)),"Podaj prawidłowy czas zamknięcia",IF(OR(C536&lt;1,C536&gt;2958465),"Podaj prawidłowy czas zamknięcia",IF(NOT(ISNUMBER(D536)),"Podaj dodatnią zamkniętą ilość",IF(OR(D536&lt;=0,D536&gt;1000000,ROUND(D536,8)&lt;&gt;D536),"Podaj dodatnią zamkniętą ilość",IF(NOT(ISNUMBER(INDEX('Trades'!$D$9:$D$208,MATCH(B536,'Trades'!$A$9:$A$208,0)))),"Podaj prawidłowy czas otwarcia",IF(C536&lt;INDEX('Trades'!$D$9:$D$208,MATCH(B536,'Trades'!$A$9:$A$208,0)),"Wyjście poprzedza otwarcie",IF(AND(E536&lt;&gt;"",OR(NOT(ISNUMBER(E536)),E536&lt;=0)),"Podaj dodatnią cenę lub pozostaw puste",IF(AND(F536&lt;&gt;"",NOT(ISNUMBER(F536))),"P&amp;L brutto musi być liczbą lub pozostać pusty",IF(AND(ISNUMBER(F536),OR(ABS(F536)&gt;1000000000,ROUND(F536,2)&lt;&gt;F536)),"Kwoty: do 2 miejsc po przecinku; wartość bezwzględna wpisu ≤ 1 000 000 000.",""))))))))))))))))</x:f>
      </x:c>
      <x:c r="I536" s="29" t="str">
        <x:f>IF(ISNUMBER(D536),ROUND(D536,8),"")</x:f>
      </x:c>
      <x:c r="J536" s="29" t="n">
        <x:f>IF(ISNUMBER(F536),1,0)</x:f>
        <x:v>0</x:v>
      </x:c>
      <x:c r="K536" s="29" t="n">
        <x:f>IF(COUNTA(A536:F536)=0,0,1)</x:f>
        <x:v>0</x:v>
      </x:c>
    </x:row>
    <x:row r="537" ht="36" customHeight="1">
      <x:c r="A537" s="34"/>
      <x:c r="B537" s="34"/>
      <x:c r="C537" s="35"/>
      <x:c r="D537" s="36"/>
      <x:c r="E537" s="36"/>
      <x:c r="F537" s="37"/>
      <x:c r="G537" s="38" t="n">
        <x:f>IF(K537=0,0,IF(H537="",1,-1))</x:f>
        <x:v>0</x:v>
      </x:c>
      <x:c r="H537" s="33" t="str">
        <x:f>IF(K537=0,"",IF(A537="","Podaj ID wyjścia",IF(IF(IFERROR(OR(CODE(UPPER(LEFT(A537,1)))&lt;65,CODE(UPPER(LEFT(A537,1)))&gt;90),TRUE),TRUE,OR(NOT(ISTEXT(A537)),LEN(A537)&gt;64,LEN(A537)&lt;&gt;LEN(SUBSTITUTE(A537,"*","")),LEN(A537)&lt;&gt;LEN(SUBSTITUTE(A537,"?","")),LEN(A537)&lt;&gt;LEN(SUBSTITUTE(A537,"~","")),LEN(A537)&lt;&gt;LEN(SUBSTITUTE(A537,"=","")),LEN(A537)&lt;&gt;LEN(SUBSTITUTE(A537,"&lt;","")),LEN(A537)&lt;&gt;LEN(SUBSTITUTE(A537,"&gt;","")))),"ID: tekst zaczynający się od A–Z, do 64 znaków; bez *, ?, ~, =, &lt; i &gt;. Przykład: T-001.",IF(COUNTIFS('Exits'!$A$9:$A$608,A537)&lt;&gt;1,"ID wyjścia się powtarza",IF(B537="","Podaj ID nadrzędnej transakcji",IF(IF(IFERROR(OR(CODE(UPPER(LEFT(B537,1)))&lt;65,CODE(UPPER(LEFT(B537,1)))&gt;90),TRUE),TRUE,OR(NOT(ISTEXT(B537)),LEN(B537)&gt;64,LEN(B537)&lt;&gt;LEN(SUBSTITUTE(B537,"*","")),LEN(B537)&lt;&gt;LEN(SUBSTITUTE(B537,"?","")),LEN(B537)&lt;&gt;LEN(SUBSTITUTE(B537,"~","")),LEN(B537)&lt;&gt;LEN(SUBSTITUTE(B537,"=","")),LEN(B537)&lt;&gt;LEN(SUBSTITUTE(B537,"&lt;","")),LEN(B537)&lt;&gt;LEN(SUBSTITUTE(B537,"&gt;","")))),"ID: tekst zaczynający się od A–Z, do 64 znaków; bez *, ?, ~, =, &lt; i &gt;. Przykład: T-001.",IF(COUNTIFS('Trades'!$A$9:$A$208,B537)&lt;&gt;1,"ID musi pasować do jednego wiersza Trades",IF(NOT(ISNUMBER(C537)),"Podaj prawidłowy czas zamknięcia",IF(OR(C537&lt;1,C537&gt;2958465),"Podaj prawidłowy czas zamknięcia",IF(NOT(ISNUMBER(D537)),"Podaj dodatnią zamkniętą ilość",IF(OR(D537&lt;=0,D537&gt;1000000,ROUND(D537,8)&lt;&gt;D537),"Podaj dodatnią zamkniętą ilość",IF(NOT(ISNUMBER(INDEX('Trades'!$D$9:$D$208,MATCH(B537,'Trades'!$A$9:$A$208,0)))),"Podaj prawidłowy czas otwarcia",IF(C537&lt;INDEX('Trades'!$D$9:$D$208,MATCH(B537,'Trades'!$A$9:$A$208,0)),"Wyjście poprzedza otwarcie",IF(AND(E537&lt;&gt;"",OR(NOT(ISNUMBER(E537)),E537&lt;=0)),"Podaj dodatnią cenę lub pozostaw puste",IF(AND(F537&lt;&gt;"",NOT(ISNUMBER(F537))),"P&amp;L brutto musi być liczbą lub pozostać pusty",IF(AND(ISNUMBER(F537),OR(ABS(F537)&gt;1000000000,ROUND(F537,2)&lt;&gt;F537)),"Kwoty: do 2 miejsc po przecinku; wartość bezwzględna wpisu ≤ 1 000 000 000.",""))))))))))))))))</x:f>
      </x:c>
      <x:c r="I537" s="29" t="str">
        <x:f>IF(ISNUMBER(D537),ROUND(D537,8),"")</x:f>
      </x:c>
      <x:c r="J537" s="29" t="n">
        <x:f>IF(ISNUMBER(F537),1,0)</x:f>
        <x:v>0</x:v>
      </x:c>
      <x:c r="K537" s="29" t="n">
        <x:f>IF(COUNTA(A537:F537)=0,0,1)</x:f>
        <x:v>0</x:v>
      </x:c>
    </x:row>
    <x:row r="538" ht="36" customHeight="1">
      <x:c r="A538" s="34"/>
      <x:c r="B538" s="34"/>
      <x:c r="C538" s="35"/>
      <x:c r="D538" s="36"/>
      <x:c r="E538" s="36"/>
      <x:c r="F538" s="37"/>
      <x:c r="G538" s="38" t="n">
        <x:f>IF(K538=0,0,IF(H538="",1,-1))</x:f>
        <x:v>0</x:v>
      </x:c>
      <x:c r="H538" s="33" t="str">
        <x:f>IF(K538=0,"",IF(A538="","Podaj ID wyjścia",IF(IF(IFERROR(OR(CODE(UPPER(LEFT(A538,1)))&lt;65,CODE(UPPER(LEFT(A538,1)))&gt;90),TRUE),TRUE,OR(NOT(ISTEXT(A538)),LEN(A538)&gt;64,LEN(A538)&lt;&gt;LEN(SUBSTITUTE(A538,"*","")),LEN(A538)&lt;&gt;LEN(SUBSTITUTE(A538,"?","")),LEN(A538)&lt;&gt;LEN(SUBSTITUTE(A538,"~","")),LEN(A538)&lt;&gt;LEN(SUBSTITUTE(A538,"=","")),LEN(A538)&lt;&gt;LEN(SUBSTITUTE(A538,"&lt;","")),LEN(A538)&lt;&gt;LEN(SUBSTITUTE(A538,"&gt;","")))),"ID: tekst zaczynający się od A–Z, do 64 znaków; bez *, ?, ~, =, &lt; i &gt;. Przykład: T-001.",IF(COUNTIFS('Exits'!$A$9:$A$608,A538)&lt;&gt;1,"ID wyjścia się powtarza",IF(B538="","Podaj ID nadrzędnej transakcji",IF(IF(IFERROR(OR(CODE(UPPER(LEFT(B538,1)))&lt;65,CODE(UPPER(LEFT(B538,1)))&gt;90),TRUE),TRUE,OR(NOT(ISTEXT(B538)),LEN(B538)&gt;64,LEN(B538)&lt;&gt;LEN(SUBSTITUTE(B538,"*","")),LEN(B538)&lt;&gt;LEN(SUBSTITUTE(B538,"?","")),LEN(B538)&lt;&gt;LEN(SUBSTITUTE(B538,"~","")),LEN(B538)&lt;&gt;LEN(SUBSTITUTE(B538,"=","")),LEN(B538)&lt;&gt;LEN(SUBSTITUTE(B538,"&lt;","")),LEN(B538)&lt;&gt;LEN(SUBSTITUTE(B538,"&gt;","")))),"ID: tekst zaczynający się od A–Z, do 64 znaków; bez *, ?, ~, =, &lt; i &gt;. Przykład: T-001.",IF(COUNTIFS('Trades'!$A$9:$A$208,B538)&lt;&gt;1,"ID musi pasować do jednego wiersza Trades",IF(NOT(ISNUMBER(C538)),"Podaj prawidłowy czas zamknięcia",IF(OR(C538&lt;1,C538&gt;2958465),"Podaj prawidłowy czas zamknięcia",IF(NOT(ISNUMBER(D538)),"Podaj dodatnią zamkniętą ilość",IF(OR(D538&lt;=0,D538&gt;1000000,ROUND(D538,8)&lt;&gt;D538),"Podaj dodatnią zamkniętą ilość",IF(NOT(ISNUMBER(INDEX('Trades'!$D$9:$D$208,MATCH(B538,'Trades'!$A$9:$A$208,0)))),"Podaj prawidłowy czas otwarcia",IF(C538&lt;INDEX('Trades'!$D$9:$D$208,MATCH(B538,'Trades'!$A$9:$A$208,0)),"Wyjście poprzedza otwarcie",IF(AND(E538&lt;&gt;"",OR(NOT(ISNUMBER(E538)),E538&lt;=0)),"Podaj dodatnią cenę lub pozostaw puste",IF(AND(F538&lt;&gt;"",NOT(ISNUMBER(F538))),"P&amp;L brutto musi być liczbą lub pozostać pusty",IF(AND(ISNUMBER(F538),OR(ABS(F538)&gt;1000000000,ROUND(F538,2)&lt;&gt;F538)),"Kwoty: do 2 miejsc po przecinku; wartość bezwzględna wpisu ≤ 1 000 000 000.",""))))))))))))))))</x:f>
      </x:c>
      <x:c r="I538" s="29" t="str">
        <x:f>IF(ISNUMBER(D538),ROUND(D538,8),"")</x:f>
      </x:c>
      <x:c r="J538" s="29" t="n">
        <x:f>IF(ISNUMBER(F538),1,0)</x:f>
        <x:v>0</x:v>
      </x:c>
      <x:c r="K538" s="29" t="n">
        <x:f>IF(COUNTA(A538:F538)=0,0,1)</x:f>
        <x:v>0</x:v>
      </x:c>
    </x:row>
    <x:row r="539" ht="36" customHeight="1">
      <x:c r="A539" s="34"/>
      <x:c r="B539" s="34"/>
      <x:c r="C539" s="35"/>
      <x:c r="D539" s="36"/>
      <x:c r="E539" s="36"/>
      <x:c r="F539" s="37"/>
      <x:c r="G539" s="38" t="n">
        <x:f>IF(K539=0,0,IF(H539="",1,-1))</x:f>
        <x:v>0</x:v>
      </x:c>
      <x:c r="H539" s="33" t="str">
        <x:f>IF(K539=0,"",IF(A539="","Podaj ID wyjścia",IF(IF(IFERROR(OR(CODE(UPPER(LEFT(A539,1)))&lt;65,CODE(UPPER(LEFT(A539,1)))&gt;90),TRUE),TRUE,OR(NOT(ISTEXT(A539)),LEN(A539)&gt;64,LEN(A539)&lt;&gt;LEN(SUBSTITUTE(A539,"*","")),LEN(A539)&lt;&gt;LEN(SUBSTITUTE(A539,"?","")),LEN(A539)&lt;&gt;LEN(SUBSTITUTE(A539,"~","")),LEN(A539)&lt;&gt;LEN(SUBSTITUTE(A539,"=","")),LEN(A539)&lt;&gt;LEN(SUBSTITUTE(A539,"&lt;","")),LEN(A539)&lt;&gt;LEN(SUBSTITUTE(A539,"&gt;","")))),"ID: tekst zaczynający się od A–Z, do 64 znaków; bez *, ?, ~, =, &lt; i &gt;. Przykład: T-001.",IF(COUNTIFS('Exits'!$A$9:$A$608,A539)&lt;&gt;1,"ID wyjścia się powtarza",IF(B539="","Podaj ID nadrzędnej transakcji",IF(IF(IFERROR(OR(CODE(UPPER(LEFT(B539,1)))&lt;65,CODE(UPPER(LEFT(B539,1)))&gt;90),TRUE),TRUE,OR(NOT(ISTEXT(B539)),LEN(B539)&gt;64,LEN(B539)&lt;&gt;LEN(SUBSTITUTE(B539,"*","")),LEN(B539)&lt;&gt;LEN(SUBSTITUTE(B539,"?","")),LEN(B539)&lt;&gt;LEN(SUBSTITUTE(B539,"~","")),LEN(B539)&lt;&gt;LEN(SUBSTITUTE(B539,"=","")),LEN(B539)&lt;&gt;LEN(SUBSTITUTE(B539,"&lt;","")),LEN(B539)&lt;&gt;LEN(SUBSTITUTE(B539,"&gt;","")))),"ID: tekst zaczynający się od A–Z, do 64 znaków; bez *, ?, ~, =, &lt; i &gt;. Przykład: T-001.",IF(COUNTIFS('Trades'!$A$9:$A$208,B539)&lt;&gt;1,"ID musi pasować do jednego wiersza Trades",IF(NOT(ISNUMBER(C539)),"Podaj prawidłowy czas zamknięcia",IF(OR(C539&lt;1,C539&gt;2958465),"Podaj prawidłowy czas zamknięcia",IF(NOT(ISNUMBER(D539)),"Podaj dodatnią zamkniętą ilość",IF(OR(D539&lt;=0,D539&gt;1000000,ROUND(D539,8)&lt;&gt;D539),"Podaj dodatnią zamkniętą ilość",IF(NOT(ISNUMBER(INDEX('Trades'!$D$9:$D$208,MATCH(B539,'Trades'!$A$9:$A$208,0)))),"Podaj prawidłowy czas otwarcia",IF(C539&lt;INDEX('Trades'!$D$9:$D$208,MATCH(B539,'Trades'!$A$9:$A$208,0)),"Wyjście poprzedza otwarcie",IF(AND(E539&lt;&gt;"",OR(NOT(ISNUMBER(E539)),E539&lt;=0)),"Podaj dodatnią cenę lub pozostaw puste",IF(AND(F539&lt;&gt;"",NOT(ISNUMBER(F539))),"P&amp;L brutto musi być liczbą lub pozostać pusty",IF(AND(ISNUMBER(F539),OR(ABS(F539)&gt;1000000000,ROUND(F539,2)&lt;&gt;F539)),"Kwoty: do 2 miejsc po przecinku; wartość bezwzględna wpisu ≤ 1 000 000 000.",""))))))))))))))))</x:f>
      </x:c>
      <x:c r="I539" s="29" t="str">
        <x:f>IF(ISNUMBER(D539),ROUND(D539,8),"")</x:f>
      </x:c>
      <x:c r="J539" s="29" t="n">
        <x:f>IF(ISNUMBER(F539),1,0)</x:f>
        <x:v>0</x:v>
      </x:c>
      <x:c r="K539" s="29" t="n">
        <x:f>IF(COUNTA(A539:F539)=0,0,1)</x:f>
        <x:v>0</x:v>
      </x:c>
    </x:row>
    <x:row r="540" ht="36" customHeight="1">
      <x:c r="A540" s="34"/>
      <x:c r="B540" s="34"/>
      <x:c r="C540" s="35"/>
      <x:c r="D540" s="36"/>
      <x:c r="E540" s="36"/>
      <x:c r="F540" s="37"/>
      <x:c r="G540" s="38" t="n">
        <x:f>IF(K540=0,0,IF(H540="",1,-1))</x:f>
        <x:v>0</x:v>
      </x:c>
      <x:c r="H540" s="33" t="str">
        <x:f>IF(K540=0,"",IF(A540="","Podaj ID wyjścia",IF(IF(IFERROR(OR(CODE(UPPER(LEFT(A540,1)))&lt;65,CODE(UPPER(LEFT(A540,1)))&gt;90),TRUE),TRUE,OR(NOT(ISTEXT(A540)),LEN(A540)&gt;64,LEN(A540)&lt;&gt;LEN(SUBSTITUTE(A540,"*","")),LEN(A540)&lt;&gt;LEN(SUBSTITUTE(A540,"?","")),LEN(A540)&lt;&gt;LEN(SUBSTITUTE(A540,"~","")),LEN(A540)&lt;&gt;LEN(SUBSTITUTE(A540,"=","")),LEN(A540)&lt;&gt;LEN(SUBSTITUTE(A540,"&lt;","")),LEN(A540)&lt;&gt;LEN(SUBSTITUTE(A540,"&gt;","")))),"ID: tekst zaczynający się od A–Z, do 64 znaków; bez *, ?, ~, =, &lt; i &gt;. Przykład: T-001.",IF(COUNTIFS('Exits'!$A$9:$A$608,A540)&lt;&gt;1,"ID wyjścia się powtarza",IF(B540="","Podaj ID nadrzędnej transakcji",IF(IF(IFERROR(OR(CODE(UPPER(LEFT(B540,1)))&lt;65,CODE(UPPER(LEFT(B540,1)))&gt;90),TRUE),TRUE,OR(NOT(ISTEXT(B540)),LEN(B540)&gt;64,LEN(B540)&lt;&gt;LEN(SUBSTITUTE(B540,"*","")),LEN(B540)&lt;&gt;LEN(SUBSTITUTE(B540,"?","")),LEN(B540)&lt;&gt;LEN(SUBSTITUTE(B540,"~","")),LEN(B540)&lt;&gt;LEN(SUBSTITUTE(B540,"=","")),LEN(B540)&lt;&gt;LEN(SUBSTITUTE(B540,"&lt;","")),LEN(B540)&lt;&gt;LEN(SUBSTITUTE(B540,"&gt;","")))),"ID: tekst zaczynający się od A–Z, do 64 znaków; bez *, ?, ~, =, &lt; i &gt;. Przykład: T-001.",IF(COUNTIFS('Trades'!$A$9:$A$208,B540)&lt;&gt;1,"ID musi pasować do jednego wiersza Trades",IF(NOT(ISNUMBER(C540)),"Podaj prawidłowy czas zamknięcia",IF(OR(C540&lt;1,C540&gt;2958465),"Podaj prawidłowy czas zamknięcia",IF(NOT(ISNUMBER(D540)),"Podaj dodatnią zamkniętą ilość",IF(OR(D540&lt;=0,D540&gt;1000000,ROUND(D540,8)&lt;&gt;D540),"Podaj dodatnią zamkniętą ilość",IF(NOT(ISNUMBER(INDEX('Trades'!$D$9:$D$208,MATCH(B540,'Trades'!$A$9:$A$208,0)))),"Podaj prawidłowy czas otwarcia",IF(C540&lt;INDEX('Trades'!$D$9:$D$208,MATCH(B540,'Trades'!$A$9:$A$208,0)),"Wyjście poprzedza otwarcie",IF(AND(E540&lt;&gt;"",OR(NOT(ISNUMBER(E540)),E540&lt;=0)),"Podaj dodatnią cenę lub pozostaw puste",IF(AND(F540&lt;&gt;"",NOT(ISNUMBER(F540))),"P&amp;L brutto musi być liczbą lub pozostać pusty",IF(AND(ISNUMBER(F540),OR(ABS(F540)&gt;1000000000,ROUND(F540,2)&lt;&gt;F540)),"Kwoty: do 2 miejsc po przecinku; wartość bezwzględna wpisu ≤ 1 000 000 000.",""))))))))))))))))</x:f>
      </x:c>
      <x:c r="I540" s="29" t="str">
        <x:f>IF(ISNUMBER(D540),ROUND(D540,8),"")</x:f>
      </x:c>
      <x:c r="J540" s="29" t="n">
        <x:f>IF(ISNUMBER(F540),1,0)</x:f>
        <x:v>0</x:v>
      </x:c>
      <x:c r="K540" s="29" t="n">
        <x:f>IF(COUNTA(A540:F540)=0,0,1)</x:f>
        <x:v>0</x:v>
      </x:c>
    </x:row>
    <x:row r="541" ht="36" customHeight="1">
      <x:c r="A541" s="34"/>
      <x:c r="B541" s="34"/>
      <x:c r="C541" s="35"/>
      <x:c r="D541" s="36"/>
      <x:c r="E541" s="36"/>
      <x:c r="F541" s="37"/>
      <x:c r="G541" s="38" t="n">
        <x:f>IF(K541=0,0,IF(H541="",1,-1))</x:f>
        <x:v>0</x:v>
      </x:c>
      <x:c r="H541" s="33" t="str">
        <x:f>IF(K541=0,"",IF(A541="","Podaj ID wyjścia",IF(IF(IFERROR(OR(CODE(UPPER(LEFT(A541,1)))&lt;65,CODE(UPPER(LEFT(A541,1)))&gt;90),TRUE),TRUE,OR(NOT(ISTEXT(A541)),LEN(A541)&gt;64,LEN(A541)&lt;&gt;LEN(SUBSTITUTE(A541,"*","")),LEN(A541)&lt;&gt;LEN(SUBSTITUTE(A541,"?","")),LEN(A541)&lt;&gt;LEN(SUBSTITUTE(A541,"~","")),LEN(A541)&lt;&gt;LEN(SUBSTITUTE(A541,"=","")),LEN(A541)&lt;&gt;LEN(SUBSTITUTE(A541,"&lt;","")),LEN(A541)&lt;&gt;LEN(SUBSTITUTE(A541,"&gt;","")))),"ID: tekst zaczynający się od A–Z, do 64 znaków; bez *, ?, ~, =, &lt; i &gt;. Przykład: T-001.",IF(COUNTIFS('Exits'!$A$9:$A$608,A541)&lt;&gt;1,"ID wyjścia się powtarza",IF(B541="","Podaj ID nadrzędnej transakcji",IF(IF(IFERROR(OR(CODE(UPPER(LEFT(B541,1)))&lt;65,CODE(UPPER(LEFT(B541,1)))&gt;90),TRUE),TRUE,OR(NOT(ISTEXT(B541)),LEN(B541)&gt;64,LEN(B541)&lt;&gt;LEN(SUBSTITUTE(B541,"*","")),LEN(B541)&lt;&gt;LEN(SUBSTITUTE(B541,"?","")),LEN(B541)&lt;&gt;LEN(SUBSTITUTE(B541,"~","")),LEN(B541)&lt;&gt;LEN(SUBSTITUTE(B541,"=","")),LEN(B541)&lt;&gt;LEN(SUBSTITUTE(B541,"&lt;","")),LEN(B541)&lt;&gt;LEN(SUBSTITUTE(B541,"&gt;","")))),"ID: tekst zaczynający się od A–Z, do 64 znaków; bez *, ?, ~, =, &lt; i &gt;. Przykład: T-001.",IF(COUNTIFS('Trades'!$A$9:$A$208,B541)&lt;&gt;1,"ID musi pasować do jednego wiersza Trades",IF(NOT(ISNUMBER(C541)),"Podaj prawidłowy czas zamknięcia",IF(OR(C541&lt;1,C541&gt;2958465),"Podaj prawidłowy czas zamknięcia",IF(NOT(ISNUMBER(D541)),"Podaj dodatnią zamkniętą ilość",IF(OR(D541&lt;=0,D541&gt;1000000,ROUND(D541,8)&lt;&gt;D541),"Podaj dodatnią zamkniętą ilość",IF(NOT(ISNUMBER(INDEX('Trades'!$D$9:$D$208,MATCH(B541,'Trades'!$A$9:$A$208,0)))),"Podaj prawidłowy czas otwarcia",IF(C541&lt;INDEX('Trades'!$D$9:$D$208,MATCH(B541,'Trades'!$A$9:$A$208,0)),"Wyjście poprzedza otwarcie",IF(AND(E541&lt;&gt;"",OR(NOT(ISNUMBER(E541)),E541&lt;=0)),"Podaj dodatnią cenę lub pozostaw puste",IF(AND(F541&lt;&gt;"",NOT(ISNUMBER(F541))),"P&amp;L brutto musi być liczbą lub pozostać pusty",IF(AND(ISNUMBER(F541),OR(ABS(F541)&gt;1000000000,ROUND(F541,2)&lt;&gt;F541)),"Kwoty: do 2 miejsc po przecinku; wartość bezwzględna wpisu ≤ 1 000 000 000.",""))))))))))))))))</x:f>
      </x:c>
      <x:c r="I541" s="29" t="str">
        <x:f>IF(ISNUMBER(D541),ROUND(D541,8),"")</x:f>
      </x:c>
      <x:c r="J541" s="29" t="n">
        <x:f>IF(ISNUMBER(F541),1,0)</x:f>
        <x:v>0</x:v>
      </x:c>
      <x:c r="K541" s="29" t="n">
        <x:f>IF(COUNTA(A541:F541)=0,0,1)</x:f>
        <x:v>0</x:v>
      </x:c>
    </x:row>
    <x:row r="542" ht="36" customHeight="1">
      <x:c r="A542" s="34"/>
      <x:c r="B542" s="34"/>
      <x:c r="C542" s="35"/>
      <x:c r="D542" s="36"/>
      <x:c r="E542" s="36"/>
      <x:c r="F542" s="37"/>
      <x:c r="G542" s="38" t="n">
        <x:f>IF(K542=0,0,IF(H542="",1,-1))</x:f>
        <x:v>0</x:v>
      </x:c>
      <x:c r="H542" s="33" t="str">
        <x:f>IF(K542=0,"",IF(A542="","Podaj ID wyjścia",IF(IF(IFERROR(OR(CODE(UPPER(LEFT(A542,1)))&lt;65,CODE(UPPER(LEFT(A542,1)))&gt;90),TRUE),TRUE,OR(NOT(ISTEXT(A542)),LEN(A542)&gt;64,LEN(A542)&lt;&gt;LEN(SUBSTITUTE(A542,"*","")),LEN(A542)&lt;&gt;LEN(SUBSTITUTE(A542,"?","")),LEN(A542)&lt;&gt;LEN(SUBSTITUTE(A542,"~","")),LEN(A542)&lt;&gt;LEN(SUBSTITUTE(A542,"=","")),LEN(A542)&lt;&gt;LEN(SUBSTITUTE(A542,"&lt;","")),LEN(A542)&lt;&gt;LEN(SUBSTITUTE(A542,"&gt;","")))),"ID: tekst zaczynający się od A–Z, do 64 znaków; bez *, ?, ~, =, &lt; i &gt;. Przykład: T-001.",IF(COUNTIFS('Exits'!$A$9:$A$608,A542)&lt;&gt;1,"ID wyjścia się powtarza",IF(B542="","Podaj ID nadrzędnej transakcji",IF(IF(IFERROR(OR(CODE(UPPER(LEFT(B542,1)))&lt;65,CODE(UPPER(LEFT(B542,1)))&gt;90),TRUE),TRUE,OR(NOT(ISTEXT(B542)),LEN(B542)&gt;64,LEN(B542)&lt;&gt;LEN(SUBSTITUTE(B542,"*","")),LEN(B542)&lt;&gt;LEN(SUBSTITUTE(B542,"?","")),LEN(B542)&lt;&gt;LEN(SUBSTITUTE(B542,"~","")),LEN(B542)&lt;&gt;LEN(SUBSTITUTE(B542,"=","")),LEN(B542)&lt;&gt;LEN(SUBSTITUTE(B542,"&lt;","")),LEN(B542)&lt;&gt;LEN(SUBSTITUTE(B542,"&gt;","")))),"ID: tekst zaczynający się od A–Z, do 64 znaków; bez *, ?, ~, =, &lt; i &gt;. Przykład: T-001.",IF(COUNTIFS('Trades'!$A$9:$A$208,B542)&lt;&gt;1,"ID musi pasować do jednego wiersza Trades",IF(NOT(ISNUMBER(C542)),"Podaj prawidłowy czas zamknięcia",IF(OR(C542&lt;1,C542&gt;2958465),"Podaj prawidłowy czas zamknięcia",IF(NOT(ISNUMBER(D542)),"Podaj dodatnią zamkniętą ilość",IF(OR(D542&lt;=0,D542&gt;1000000,ROUND(D542,8)&lt;&gt;D542),"Podaj dodatnią zamkniętą ilość",IF(NOT(ISNUMBER(INDEX('Trades'!$D$9:$D$208,MATCH(B542,'Trades'!$A$9:$A$208,0)))),"Podaj prawidłowy czas otwarcia",IF(C542&lt;INDEX('Trades'!$D$9:$D$208,MATCH(B542,'Trades'!$A$9:$A$208,0)),"Wyjście poprzedza otwarcie",IF(AND(E542&lt;&gt;"",OR(NOT(ISNUMBER(E542)),E542&lt;=0)),"Podaj dodatnią cenę lub pozostaw puste",IF(AND(F542&lt;&gt;"",NOT(ISNUMBER(F542))),"P&amp;L brutto musi być liczbą lub pozostać pusty",IF(AND(ISNUMBER(F542),OR(ABS(F542)&gt;1000000000,ROUND(F542,2)&lt;&gt;F542)),"Kwoty: do 2 miejsc po przecinku; wartość bezwzględna wpisu ≤ 1 000 000 000.",""))))))))))))))))</x:f>
      </x:c>
      <x:c r="I542" s="29" t="str">
        <x:f>IF(ISNUMBER(D542),ROUND(D542,8),"")</x:f>
      </x:c>
      <x:c r="J542" s="29" t="n">
        <x:f>IF(ISNUMBER(F542),1,0)</x:f>
        <x:v>0</x:v>
      </x:c>
      <x:c r="K542" s="29" t="n">
        <x:f>IF(COUNTA(A542:F542)=0,0,1)</x:f>
        <x:v>0</x:v>
      </x:c>
    </x:row>
    <x:row r="543" ht="36" customHeight="1">
      <x:c r="A543" s="34"/>
      <x:c r="B543" s="34"/>
      <x:c r="C543" s="35"/>
      <x:c r="D543" s="36"/>
      <x:c r="E543" s="36"/>
      <x:c r="F543" s="37"/>
      <x:c r="G543" s="38" t="n">
        <x:f>IF(K543=0,0,IF(H543="",1,-1))</x:f>
        <x:v>0</x:v>
      </x:c>
      <x:c r="H543" s="33" t="str">
        <x:f>IF(K543=0,"",IF(A543="","Podaj ID wyjścia",IF(IF(IFERROR(OR(CODE(UPPER(LEFT(A543,1)))&lt;65,CODE(UPPER(LEFT(A543,1)))&gt;90),TRUE),TRUE,OR(NOT(ISTEXT(A543)),LEN(A543)&gt;64,LEN(A543)&lt;&gt;LEN(SUBSTITUTE(A543,"*","")),LEN(A543)&lt;&gt;LEN(SUBSTITUTE(A543,"?","")),LEN(A543)&lt;&gt;LEN(SUBSTITUTE(A543,"~","")),LEN(A543)&lt;&gt;LEN(SUBSTITUTE(A543,"=","")),LEN(A543)&lt;&gt;LEN(SUBSTITUTE(A543,"&lt;","")),LEN(A543)&lt;&gt;LEN(SUBSTITUTE(A543,"&gt;","")))),"ID: tekst zaczynający się od A–Z, do 64 znaków; bez *, ?, ~, =, &lt; i &gt;. Przykład: T-001.",IF(COUNTIFS('Exits'!$A$9:$A$608,A543)&lt;&gt;1,"ID wyjścia się powtarza",IF(B543="","Podaj ID nadrzędnej transakcji",IF(IF(IFERROR(OR(CODE(UPPER(LEFT(B543,1)))&lt;65,CODE(UPPER(LEFT(B543,1)))&gt;90),TRUE),TRUE,OR(NOT(ISTEXT(B543)),LEN(B543)&gt;64,LEN(B543)&lt;&gt;LEN(SUBSTITUTE(B543,"*","")),LEN(B543)&lt;&gt;LEN(SUBSTITUTE(B543,"?","")),LEN(B543)&lt;&gt;LEN(SUBSTITUTE(B543,"~","")),LEN(B543)&lt;&gt;LEN(SUBSTITUTE(B543,"=","")),LEN(B543)&lt;&gt;LEN(SUBSTITUTE(B543,"&lt;","")),LEN(B543)&lt;&gt;LEN(SUBSTITUTE(B543,"&gt;","")))),"ID: tekst zaczynający się od A–Z, do 64 znaków; bez *, ?, ~, =, &lt; i &gt;. Przykład: T-001.",IF(COUNTIFS('Trades'!$A$9:$A$208,B543)&lt;&gt;1,"ID musi pasować do jednego wiersza Trades",IF(NOT(ISNUMBER(C543)),"Podaj prawidłowy czas zamknięcia",IF(OR(C543&lt;1,C543&gt;2958465),"Podaj prawidłowy czas zamknięcia",IF(NOT(ISNUMBER(D543)),"Podaj dodatnią zamkniętą ilość",IF(OR(D543&lt;=0,D543&gt;1000000,ROUND(D543,8)&lt;&gt;D543),"Podaj dodatnią zamkniętą ilość",IF(NOT(ISNUMBER(INDEX('Trades'!$D$9:$D$208,MATCH(B543,'Trades'!$A$9:$A$208,0)))),"Podaj prawidłowy czas otwarcia",IF(C543&lt;INDEX('Trades'!$D$9:$D$208,MATCH(B543,'Trades'!$A$9:$A$208,0)),"Wyjście poprzedza otwarcie",IF(AND(E543&lt;&gt;"",OR(NOT(ISNUMBER(E543)),E543&lt;=0)),"Podaj dodatnią cenę lub pozostaw puste",IF(AND(F543&lt;&gt;"",NOT(ISNUMBER(F543))),"P&amp;L brutto musi być liczbą lub pozostać pusty",IF(AND(ISNUMBER(F543),OR(ABS(F543)&gt;1000000000,ROUND(F543,2)&lt;&gt;F543)),"Kwoty: do 2 miejsc po przecinku; wartość bezwzględna wpisu ≤ 1 000 000 000.",""))))))))))))))))</x:f>
      </x:c>
      <x:c r="I543" s="29" t="str">
        <x:f>IF(ISNUMBER(D543),ROUND(D543,8),"")</x:f>
      </x:c>
      <x:c r="J543" s="29" t="n">
        <x:f>IF(ISNUMBER(F543),1,0)</x:f>
        <x:v>0</x:v>
      </x:c>
      <x:c r="K543" s="29" t="n">
        <x:f>IF(COUNTA(A543:F543)=0,0,1)</x:f>
        <x:v>0</x:v>
      </x:c>
    </x:row>
    <x:row r="544" ht="36" customHeight="1">
      <x:c r="A544" s="34"/>
      <x:c r="B544" s="34"/>
      <x:c r="C544" s="35"/>
      <x:c r="D544" s="36"/>
      <x:c r="E544" s="36"/>
      <x:c r="F544" s="37"/>
      <x:c r="G544" s="38" t="n">
        <x:f>IF(K544=0,0,IF(H544="",1,-1))</x:f>
        <x:v>0</x:v>
      </x:c>
      <x:c r="H544" s="33" t="str">
        <x:f>IF(K544=0,"",IF(A544="","Podaj ID wyjścia",IF(IF(IFERROR(OR(CODE(UPPER(LEFT(A544,1)))&lt;65,CODE(UPPER(LEFT(A544,1)))&gt;90),TRUE),TRUE,OR(NOT(ISTEXT(A544)),LEN(A544)&gt;64,LEN(A544)&lt;&gt;LEN(SUBSTITUTE(A544,"*","")),LEN(A544)&lt;&gt;LEN(SUBSTITUTE(A544,"?","")),LEN(A544)&lt;&gt;LEN(SUBSTITUTE(A544,"~","")),LEN(A544)&lt;&gt;LEN(SUBSTITUTE(A544,"=","")),LEN(A544)&lt;&gt;LEN(SUBSTITUTE(A544,"&lt;","")),LEN(A544)&lt;&gt;LEN(SUBSTITUTE(A544,"&gt;","")))),"ID: tekst zaczynający się od A–Z, do 64 znaków; bez *, ?, ~, =, &lt; i &gt;. Przykład: T-001.",IF(COUNTIFS('Exits'!$A$9:$A$608,A544)&lt;&gt;1,"ID wyjścia się powtarza",IF(B544="","Podaj ID nadrzędnej transakcji",IF(IF(IFERROR(OR(CODE(UPPER(LEFT(B544,1)))&lt;65,CODE(UPPER(LEFT(B544,1)))&gt;90),TRUE),TRUE,OR(NOT(ISTEXT(B544)),LEN(B544)&gt;64,LEN(B544)&lt;&gt;LEN(SUBSTITUTE(B544,"*","")),LEN(B544)&lt;&gt;LEN(SUBSTITUTE(B544,"?","")),LEN(B544)&lt;&gt;LEN(SUBSTITUTE(B544,"~","")),LEN(B544)&lt;&gt;LEN(SUBSTITUTE(B544,"=","")),LEN(B544)&lt;&gt;LEN(SUBSTITUTE(B544,"&lt;","")),LEN(B544)&lt;&gt;LEN(SUBSTITUTE(B544,"&gt;","")))),"ID: tekst zaczynający się od A–Z, do 64 znaków; bez *, ?, ~, =, &lt; i &gt;. Przykład: T-001.",IF(COUNTIFS('Trades'!$A$9:$A$208,B544)&lt;&gt;1,"ID musi pasować do jednego wiersza Trades",IF(NOT(ISNUMBER(C544)),"Podaj prawidłowy czas zamknięcia",IF(OR(C544&lt;1,C544&gt;2958465),"Podaj prawidłowy czas zamknięcia",IF(NOT(ISNUMBER(D544)),"Podaj dodatnią zamkniętą ilość",IF(OR(D544&lt;=0,D544&gt;1000000,ROUND(D544,8)&lt;&gt;D544),"Podaj dodatnią zamkniętą ilość",IF(NOT(ISNUMBER(INDEX('Trades'!$D$9:$D$208,MATCH(B544,'Trades'!$A$9:$A$208,0)))),"Podaj prawidłowy czas otwarcia",IF(C544&lt;INDEX('Trades'!$D$9:$D$208,MATCH(B544,'Trades'!$A$9:$A$208,0)),"Wyjście poprzedza otwarcie",IF(AND(E544&lt;&gt;"",OR(NOT(ISNUMBER(E544)),E544&lt;=0)),"Podaj dodatnią cenę lub pozostaw puste",IF(AND(F544&lt;&gt;"",NOT(ISNUMBER(F544))),"P&amp;L brutto musi być liczbą lub pozostać pusty",IF(AND(ISNUMBER(F544),OR(ABS(F544)&gt;1000000000,ROUND(F544,2)&lt;&gt;F544)),"Kwoty: do 2 miejsc po przecinku; wartość bezwzględna wpisu ≤ 1 000 000 000.",""))))))))))))))))</x:f>
      </x:c>
      <x:c r="I544" s="29" t="str">
        <x:f>IF(ISNUMBER(D544),ROUND(D544,8),"")</x:f>
      </x:c>
      <x:c r="J544" s="29" t="n">
        <x:f>IF(ISNUMBER(F544),1,0)</x:f>
        <x:v>0</x:v>
      </x:c>
      <x:c r="K544" s="29" t="n">
        <x:f>IF(COUNTA(A544:F544)=0,0,1)</x:f>
        <x:v>0</x:v>
      </x:c>
    </x:row>
    <x:row r="545" ht="36" customHeight="1">
      <x:c r="A545" s="34"/>
      <x:c r="B545" s="34"/>
      <x:c r="C545" s="35"/>
      <x:c r="D545" s="36"/>
      <x:c r="E545" s="36"/>
      <x:c r="F545" s="37"/>
      <x:c r="G545" s="38" t="n">
        <x:f>IF(K545=0,0,IF(H545="",1,-1))</x:f>
        <x:v>0</x:v>
      </x:c>
      <x:c r="H545" s="33" t="str">
        <x:f>IF(K545=0,"",IF(A545="","Podaj ID wyjścia",IF(IF(IFERROR(OR(CODE(UPPER(LEFT(A545,1)))&lt;65,CODE(UPPER(LEFT(A545,1)))&gt;90),TRUE),TRUE,OR(NOT(ISTEXT(A545)),LEN(A545)&gt;64,LEN(A545)&lt;&gt;LEN(SUBSTITUTE(A545,"*","")),LEN(A545)&lt;&gt;LEN(SUBSTITUTE(A545,"?","")),LEN(A545)&lt;&gt;LEN(SUBSTITUTE(A545,"~","")),LEN(A545)&lt;&gt;LEN(SUBSTITUTE(A545,"=","")),LEN(A545)&lt;&gt;LEN(SUBSTITUTE(A545,"&lt;","")),LEN(A545)&lt;&gt;LEN(SUBSTITUTE(A545,"&gt;","")))),"ID: tekst zaczynający się od A–Z, do 64 znaków; bez *, ?, ~, =, &lt; i &gt;. Przykład: T-001.",IF(COUNTIFS('Exits'!$A$9:$A$608,A545)&lt;&gt;1,"ID wyjścia się powtarza",IF(B545="","Podaj ID nadrzędnej transakcji",IF(IF(IFERROR(OR(CODE(UPPER(LEFT(B545,1)))&lt;65,CODE(UPPER(LEFT(B545,1)))&gt;90),TRUE),TRUE,OR(NOT(ISTEXT(B545)),LEN(B545)&gt;64,LEN(B545)&lt;&gt;LEN(SUBSTITUTE(B545,"*","")),LEN(B545)&lt;&gt;LEN(SUBSTITUTE(B545,"?","")),LEN(B545)&lt;&gt;LEN(SUBSTITUTE(B545,"~","")),LEN(B545)&lt;&gt;LEN(SUBSTITUTE(B545,"=","")),LEN(B545)&lt;&gt;LEN(SUBSTITUTE(B545,"&lt;","")),LEN(B545)&lt;&gt;LEN(SUBSTITUTE(B545,"&gt;","")))),"ID: tekst zaczynający się od A–Z, do 64 znaków; bez *, ?, ~, =, &lt; i &gt;. Przykład: T-001.",IF(COUNTIFS('Trades'!$A$9:$A$208,B545)&lt;&gt;1,"ID musi pasować do jednego wiersza Trades",IF(NOT(ISNUMBER(C545)),"Podaj prawidłowy czas zamknięcia",IF(OR(C545&lt;1,C545&gt;2958465),"Podaj prawidłowy czas zamknięcia",IF(NOT(ISNUMBER(D545)),"Podaj dodatnią zamkniętą ilość",IF(OR(D545&lt;=0,D545&gt;1000000,ROUND(D545,8)&lt;&gt;D545),"Podaj dodatnią zamkniętą ilość",IF(NOT(ISNUMBER(INDEX('Trades'!$D$9:$D$208,MATCH(B545,'Trades'!$A$9:$A$208,0)))),"Podaj prawidłowy czas otwarcia",IF(C545&lt;INDEX('Trades'!$D$9:$D$208,MATCH(B545,'Trades'!$A$9:$A$208,0)),"Wyjście poprzedza otwarcie",IF(AND(E545&lt;&gt;"",OR(NOT(ISNUMBER(E545)),E545&lt;=0)),"Podaj dodatnią cenę lub pozostaw puste",IF(AND(F545&lt;&gt;"",NOT(ISNUMBER(F545))),"P&amp;L brutto musi być liczbą lub pozostać pusty",IF(AND(ISNUMBER(F545),OR(ABS(F545)&gt;1000000000,ROUND(F545,2)&lt;&gt;F545)),"Kwoty: do 2 miejsc po przecinku; wartość bezwzględna wpisu ≤ 1 000 000 000.",""))))))))))))))))</x:f>
      </x:c>
      <x:c r="I545" s="29" t="str">
        <x:f>IF(ISNUMBER(D545),ROUND(D545,8),"")</x:f>
      </x:c>
      <x:c r="J545" s="29" t="n">
        <x:f>IF(ISNUMBER(F545),1,0)</x:f>
        <x:v>0</x:v>
      </x:c>
      <x:c r="K545" s="29" t="n">
        <x:f>IF(COUNTA(A545:F545)=0,0,1)</x:f>
        <x:v>0</x:v>
      </x:c>
    </x:row>
    <x:row r="546" ht="36" customHeight="1">
      <x:c r="A546" s="34"/>
      <x:c r="B546" s="34"/>
      <x:c r="C546" s="35"/>
      <x:c r="D546" s="36"/>
      <x:c r="E546" s="36"/>
      <x:c r="F546" s="37"/>
      <x:c r="G546" s="38" t="n">
        <x:f>IF(K546=0,0,IF(H546="",1,-1))</x:f>
        <x:v>0</x:v>
      </x:c>
      <x:c r="H546" s="33" t="str">
        <x:f>IF(K546=0,"",IF(A546="","Podaj ID wyjścia",IF(IF(IFERROR(OR(CODE(UPPER(LEFT(A546,1)))&lt;65,CODE(UPPER(LEFT(A546,1)))&gt;90),TRUE),TRUE,OR(NOT(ISTEXT(A546)),LEN(A546)&gt;64,LEN(A546)&lt;&gt;LEN(SUBSTITUTE(A546,"*","")),LEN(A546)&lt;&gt;LEN(SUBSTITUTE(A546,"?","")),LEN(A546)&lt;&gt;LEN(SUBSTITUTE(A546,"~","")),LEN(A546)&lt;&gt;LEN(SUBSTITUTE(A546,"=","")),LEN(A546)&lt;&gt;LEN(SUBSTITUTE(A546,"&lt;","")),LEN(A546)&lt;&gt;LEN(SUBSTITUTE(A546,"&gt;","")))),"ID: tekst zaczynający się od A–Z, do 64 znaków; bez *, ?, ~, =, &lt; i &gt;. Przykład: T-001.",IF(COUNTIFS('Exits'!$A$9:$A$608,A546)&lt;&gt;1,"ID wyjścia się powtarza",IF(B546="","Podaj ID nadrzędnej transakcji",IF(IF(IFERROR(OR(CODE(UPPER(LEFT(B546,1)))&lt;65,CODE(UPPER(LEFT(B546,1)))&gt;90),TRUE),TRUE,OR(NOT(ISTEXT(B546)),LEN(B546)&gt;64,LEN(B546)&lt;&gt;LEN(SUBSTITUTE(B546,"*","")),LEN(B546)&lt;&gt;LEN(SUBSTITUTE(B546,"?","")),LEN(B546)&lt;&gt;LEN(SUBSTITUTE(B546,"~","")),LEN(B546)&lt;&gt;LEN(SUBSTITUTE(B546,"=","")),LEN(B546)&lt;&gt;LEN(SUBSTITUTE(B546,"&lt;","")),LEN(B546)&lt;&gt;LEN(SUBSTITUTE(B546,"&gt;","")))),"ID: tekst zaczynający się od A–Z, do 64 znaków; bez *, ?, ~, =, &lt; i &gt;. Przykład: T-001.",IF(COUNTIFS('Trades'!$A$9:$A$208,B546)&lt;&gt;1,"ID musi pasować do jednego wiersza Trades",IF(NOT(ISNUMBER(C546)),"Podaj prawidłowy czas zamknięcia",IF(OR(C546&lt;1,C546&gt;2958465),"Podaj prawidłowy czas zamknięcia",IF(NOT(ISNUMBER(D546)),"Podaj dodatnią zamkniętą ilość",IF(OR(D546&lt;=0,D546&gt;1000000,ROUND(D546,8)&lt;&gt;D546),"Podaj dodatnią zamkniętą ilość",IF(NOT(ISNUMBER(INDEX('Trades'!$D$9:$D$208,MATCH(B546,'Trades'!$A$9:$A$208,0)))),"Podaj prawidłowy czas otwarcia",IF(C546&lt;INDEX('Trades'!$D$9:$D$208,MATCH(B546,'Trades'!$A$9:$A$208,0)),"Wyjście poprzedza otwarcie",IF(AND(E546&lt;&gt;"",OR(NOT(ISNUMBER(E546)),E546&lt;=0)),"Podaj dodatnią cenę lub pozostaw puste",IF(AND(F546&lt;&gt;"",NOT(ISNUMBER(F546))),"P&amp;L brutto musi być liczbą lub pozostać pusty",IF(AND(ISNUMBER(F546),OR(ABS(F546)&gt;1000000000,ROUND(F546,2)&lt;&gt;F546)),"Kwoty: do 2 miejsc po przecinku; wartość bezwzględna wpisu ≤ 1 000 000 000.",""))))))))))))))))</x:f>
      </x:c>
      <x:c r="I546" s="29" t="str">
        <x:f>IF(ISNUMBER(D546),ROUND(D546,8),"")</x:f>
      </x:c>
      <x:c r="J546" s="29" t="n">
        <x:f>IF(ISNUMBER(F546),1,0)</x:f>
        <x:v>0</x:v>
      </x:c>
      <x:c r="K546" s="29" t="n">
        <x:f>IF(COUNTA(A546:F546)=0,0,1)</x:f>
        <x:v>0</x:v>
      </x:c>
    </x:row>
    <x:row r="547" ht="36" customHeight="1">
      <x:c r="A547" s="34"/>
      <x:c r="B547" s="34"/>
      <x:c r="C547" s="35"/>
      <x:c r="D547" s="36"/>
      <x:c r="E547" s="36"/>
      <x:c r="F547" s="37"/>
      <x:c r="G547" s="38" t="n">
        <x:f>IF(K547=0,0,IF(H547="",1,-1))</x:f>
        <x:v>0</x:v>
      </x:c>
      <x:c r="H547" s="33" t="str">
        <x:f>IF(K547=0,"",IF(A547="","Podaj ID wyjścia",IF(IF(IFERROR(OR(CODE(UPPER(LEFT(A547,1)))&lt;65,CODE(UPPER(LEFT(A547,1)))&gt;90),TRUE),TRUE,OR(NOT(ISTEXT(A547)),LEN(A547)&gt;64,LEN(A547)&lt;&gt;LEN(SUBSTITUTE(A547,"*","")),LEN(A547)&lt;&gt;LEN(SUBSTITUTE(A547,"?","")),LEN(A547)&lt;&gt;LEN(SUBSTITUTE(A547,"~","")),LEN(A547)&lt;&gt;LEN(SUBSTITUTE(A547,"=","")),LEN(A547)&lt;&gt;LEN(SUBSTITUTE(A547,"&lt;","")),LEN(A547)&lt;&gt;LEN(SUBSTITUTE(A547,"&gt;","")))),"ID: tekst zaczynający się od A–Z, do 64 znaków; bez *, ?, ~, =, &lt; i &gt;. Przykład: T-001.",IF(COUNTIFS('Exits'!$A$9:$A$608,A547)&lt;&gt;1,"ID wyjścia się powtarza",IF(B547="","Podaj ID nadrzędnej transakcji",IF(IF(IFERROR(OR(CODE(UPPER(LEFT(B547,1)))&lt;65,CODE(UPPER(LEFT(B547,1)))&gt;90),TRUE),TRUE,OR(NOT(ISTEXT(B547)),LEN(B547)&gt;64,LEN(B547)&lt;&gt;LEN(SUBSTITUTE(B547,"*","")),LEN(B547)&lt;&gt;LEN(SUBSTITUTE(B547,"?","")),LEN(B547)&lt;&gt;LEN(SUBSTITUTE(B547,"~","")),LEN(B547)&lt;&gt;LEN(SUBSTITUTE(B547,"=","")),LEN(B547)&lt;&gt;LEN(SUBSTITUTE(B547,"&lt;","")),LEN(B547)&lt;&gt;LEN(SUBSTITUTE(B547,"&gt;","")))),"ID: tekst zaczynający się od A–Z, do 64 znaków; bez *, ?, ~, =, &lt; i &gt;. Przykład: T-001.",IF(COUNTIFS('Trades'!$A$9:$A$208,B547)&lt;&gt;1,"ID musi pasować do jednego wiersza Trades",IF(NOT(ISNUMBER(C547)),"Podaj prawidłowy czas zamknięcia",IF(OR(C547&lt;1,C547&gt;2958465),"Podaj prawidłowy czas zamknięcia",IF(NOT(ISNUMBER(D547)),"Podaj dodatnią zamkniętą ilość",IF(OR(D547&lt;=0,D547&gt;1000000,ROUND(D547,8)&lt;&gt;D547),"Podaj dodatnią zamkniętą ilość",IF(NOT(ISNUMBER(INDEX('Trades'!$D$9:$D$208,MATCH(B547,'Trades'!$A$9:$A$208,0)))),"Podaj prawidłowy czas otwarcia",IF(C547&lt;INDEX('Trades'!$D$9:$D$208,MATCH(B547,'Trades'!$A$9:$A$208,0)),"Wyjście poprzedza otwarcie",IF(AND(E547&lt;&gt;"",OR(NOT(ISNUMBER(E547)),E547&lt;=0)),"Podaj dodatnią cenę lub pozostaw puste",IF(AND(F547&lt;&gt;"",NOT(ISNUMBER(F547))),"P&amp;L brutto musi być liczbą lub pozostać pusty",IF(AND(ISNUMBER(F547),OR(ABS(F547)&gt;1000000000,ROUND(F547,2)&lt;&gt;F547)),"Kwoty: do 2 miejsc po przecinku; wartość bezwzględna wpisu ≤ 1 000 000 000.",""))))))))))))))))</x:f>
      </x:c>
      <x:c r="I547" s="29" t="str">
        <x:f>IF(ISNUMBER(D547),ROUND(D547,8),"")</x:f>
      </x:c>
      <x:c r="J547" s="29" t="n">
        <x:f>IF(ISNUMBER(F547),1,0)</x:f>
        <x:v>0</x:v>
      </x:c>
      <x:c r="K547" s="29" t="n">
        <x:f>IF(COUNTA(A547:F547)=0,0,1)</x:f>
        <x:v>0</x:v>
      </x:c>
    </x:row>
    <x:row r="548" ht="36" customHeight="1">
      <x:c r="A548" s="34"/>
      <x:c r="B548" s="34"/>
      <x:c r="C548" s="35"/>
      <x:c r="D548" s="36"/>
      <x:c r="E548" s="36"/>
      <x:c r="F548" s="37"/>
      <x:c r="G548" s="38" t="n">
        <x:f>IF(K548=0,0,IF(H548="",1,-1))</x:f>
        <x:v>0</x:v>
      </x:c>
      <x:c r="H548" s="33" t="str">
        <x:f>IF(K548=0,"",IF(A548="","Podaj ID wyjścia",IF(IF(IFERROR(OR(CODE(UPPER(LEFT(A548,1)))&lt;65,CODE(UPPER(LEFT(A548,1)))&gt;90),TRUE),TRUE,OR(NOT(ISTEXT(A548)),LEN(A548)&gt;64,LEN(A548)&lt;&gt;LEN(SUBSTITUTE(A548,"*","")),LEN(A548)&lt;&gt;LEN(SUBSTITUTE(A548,"?","")),LEN(A548)&lt;&gt;LEN(SUBSTITUTE(A548,"~","")),LEN(A548)&lt;&gt;LEN(SUBSTITUTE(A548,"=","")),LEN(A548)&lt;&gt;LEN(SUBSTITUTE(A548,"&lt;","")),LEN(A548)&lt;&gt;LEN(SUBSTITUTE(A548,"&gt;","")))),"ID: tekst zaczynający się od A–Z, do 64 znaków; bez *, ?, ~, =, &lt; i &gt;. Przykład: T-001.",IF(COUNTIFS('Exits'!$A$9:$A$608,A548)&lt;&gt;1,"ID wyjścia się powtarza",IF(B548="","Podaj ID nadrzędnej transakcji",IF(IF(IFERROR(OR(CODE(UPPER(LEFT(B548,1)))&lt;65,CODE(UPPER(LEFT(B548,1)))&gt;90),TRUE),TRUE,OR(NOT(ISTEXT(B548)),LEN(B548)&gt;64,LEN(B548)&lt;&gt;LEN(SUBSTITUTE(B548,"*","")),LEN(B548)&lt;&gt;LEN(SUBSTITUTE(B548,"?","")),LEN(B548)&lt;&gt;LEN(SUBSTITUTE(B548,"~","")),LEN(B548)&lt;&gt;LEN(SUBSTITUTE(B548,"=","")),LEN(B548)&lt;&gt;LEN(SUBSTITUTE(B548,"&lt;","")),LEN(B548)&lt;&gt;LEN(SUBSTITUTE(B548,"&gt;","")))),"ID: tekst zaczynający się od A–Z, do 64 znaków; bez *, ?, ~, =, &lt; i &gt;. Przykład: T-001.",IF(COUNTIFS('Trades'!$A$9:$A$208,B548)&lt;&gt;1,"ID musi pasować do jednego wiersza Trades",IF(NOT(ISNUMBER(C548)),"Podaj prawidłowy czas zamknięcia",IF(OR(C548&lt;1,C548&gt;2958465),"Podaj prawidłowy czas zamknięcia",IF(NOT(ISNUMBER(D548)),"Podaj dodatnią zamkniętą ilość",IF(OR(D548&lt;=0,D548&gt;1000000,ROUND(D548,8)&lt;&gt;D548),"Podaj dodatnią zamkniętą ilość",IF(NOT(ISNUMBER(INDEX('Trades'!$D$9:$D$208,MATCH(B548,'Trades'!$A$9:$A$208,0)))),"Podaj prawidłowy czas otwarcia",IF(C548&lt;INDEX('Trades'!$D$9:$D$208,MATCH(B548,'Trades'!$A$9:$A$208,0)),"Wyjście poprzedza otwarcie",IF(AND(E548&lt;&gt;"",OR(NOT(ISNUMBER(E548)),E548&lt;=0)),"Podaj dodatnią cenę lub pozostaw puste",IF(AND(F548&lt;&gt;"",NOT(ISNUMBER(F548))),"P&amp;L brutto musi być liczbą lub pozostać pusty",IF(AND(ISNUMBER(F548),OR(ABS(F548)&gt;1000000000,ROUND(F548,2)&lt;&gt;F548)),"Kwoty: do 2 miejsc po przecinku; wartość bezwzględna wpisu ≤ 1 000 000 000.",""))))))))))))))))</x:f>
      </x:c>
      <x:c r="I548" s="29" t="str">
        <x:f>IF(ISNUMBER(D548),ROUND(D548,8),"")</x:f>
      </x:c>
      <x:c r="J548" s="29" t="n">
        <x:f>IF(ISNUMBER(F548),1,0)</x:f>
        <x:v>0</x:v>
      </x:c>
      <x:c r="K548" s="29" t="n">
        <x:f>IF(COUNTA(A548:F548)=0,0,1)</x:f>
        <x:v>0</x:v>
      </x:c>
    </x:row>
    <x:row r="549" ht="36" customHeight="1">
      <x:c r="A549" s="34"/>
      <x:c r="B549" s="34"/>
      <x:c r="C549" s="35"/>
      <x:c r="D549" s="36"/>
      <x:c r="E549" s="36"/>
      <x:c r="F549" s="37"/>
      <x:c r="G549" s="38" t="n">
        <x:f>IF(K549=0,0,IF(H549="",1,-1))</x:f>
        <x:v>0</x:v>
      </x:c>
      <x:c r="H549" s="33" t="str">
        <x:f>IF(K549=0,"",IF(A549="","Podaj ID wyjścia",IF(IF(IFERROR(OR(CODE(UPPER(LEFT(A549,1)))&lt;65,CODE(UPPER(LEFT(A549,1)))&gt;90),TRUE),TRUE,OR(NOT(ISTEXT(A549)),LEN(A549)&gt;64,LEN(A549)&lt;&gt;LEN(SUBSTITUTE(A549,"*","")),LEN(A549)&lt;&gt;LEN(SUBSTITUTE(A549,"?","")),LEN(A549)&lt;&gt;LEN(SUBSTITUTE(A549,"~","")),LEN(A549)&lt;&gt;LEN(SUBSTITUTE(A549,"=","")),LEN(A549)&lt;&gt;LEN(SUBSTITUTE(A549,"&lt;","")),LEN(A549)&lt;&gt;LEN(SUBSTITUTE(A549,"&gt;","")))),"ID: tekst zaczynający się od A–Z, do 64 znaków; bez *, ?, ~, =, &lt; i &gt;. Przykład: T-001.",IF(COUNTIFS('Exits'!$A$9:$A$608,A549)&lt;&gt;1,"ID wyjścia się powtarza",IF(B549="","Podaj ID nadrzędnej transakcji",IF(IF(IFERROR(OR(CODE(UPPER(LEFT(B549,1)))&lt;65,CODE(UPPER(LEFT(B549,1)))&gt;90),TRUE),TRUE,OR(NOT(ISTEXT(B549)),LEN(B549)&gt;64,LEN(B549)&lt;&gt;LEN(SUBSTITUTE(B549,"*","")),LEN(B549)&lt;&gt;LEN(SUBSTITUTE(B549,"?","")),LEN(B549)&lt;&gt;LEN(SUBSTITUTE(B549,"~","")),LEN(B549)&lt;&gt;LEN(SUBSTITUTE(B549,"=","")),LEN(B549)&lt;&gt;LEN(SUBSTITUTE(B549,"&lt;","")),LEN(B549)&lt;&gt;LEN(SUBSTITUTE(B549,"&gt;","")))),"ID: tekst zaczynający się od A–Z, do 64 znaków; bez *, ?, ~, =, &lt; i &gt;. Przykład: T-001.",IF(COUNTIFS('Trades'!$A$9:$A$208,B549)&lt;&gt;1,"ID musi pasować do jednego wiersza Trades",IF(NOT(ISNUMBER(C549)),"Podaj prawidłowy czas zamknięcia",IF(OR(C549&lt;1,C549&gt;2958465),"Podaj prawidłowy czas zamknięcia",IF(NOT(ISNUMBER(D549)),"Podaj dodatnią zamkniętą ilość",IF(OR(D549&lt;=0,D549&gt;1000000,ROUND(D549,8)&lt;&gt;D549),"Podaj dodatnią zamkniętą ilość",IF(NOT(ISNUMBER(INDEX('Trades'!$D$9:$D$208,MATCH(B549,'Trades'!$A$9:$A$208,0)))),"Podaj prawidłowy czas otwarcia",IF(C549&lt;INDEX('Trades'!$D$9:$D$208,MATCH(B549,'Trades'!$A$9:$A$208,0)),"Wyjście poprzedza otwarcie",IF(AND(E549&lt;&gt;"",OR(NOT(ISNUMBER(E549)),E549&lt;=0)),"Podaj dodatnią cenę lub pozostaw puste",IF(AND(F549&lt;&gt;"",NOT(ISNUMBER(F549))),"P&amp;L brutto musi być liczbą lub pozostać pusty",IF(AND(ISNUMBER(F549),OR(ABS(F549)&gt;1000000000,ROUND(F549,2)&lt;&gt;F549)),"Kwoty: do 2 miejsc po przecinku; wartość bezwzględna wpisu ≤ 1 000 000 000.",""))))))))))))))))</x:f>
      </x:c>
      <x:c r="I549" s="29" t="str">
        <x:f>IF(ISNUMBER(D549),ROUND(D549,8),"")</x:f>
      </x:c>
      <x:c r="J549" s="29" t="n">
        <x:f>IF(ISNUMBER(F549),1,0)</x:f>
        <x:v>0</x:v>
      </x:c>
      <x:c r="K549" s="29" t="n">
        <x:f>IF(COUNTA(A549:F549)=0,0,1)</x:f>
        <x:v>0</x:v>
      </x:c>
    </x:row>
    <x:row r="550" ht="36" customHeight="1">
      <x:c r="A550" s="34"/>
      <x:c r="B550" s="34"/>
      <x:c r="C550" s="35"/>
      <x:c r="D550" s="36"/>
      <x:c r="E550" s="36"/>
      <x:c r="F550" s="37"/>
      <x:c r="G550" s="38" t="n">
        <x:f>IF(K550=0,0,IF(H550="",1,-1))</x:f>
        <x:v>0</x:v>
      </x:c>
      <x:c r="H550" s="33" t="str">
        <x:f>IF(K550=0,"",IF(A550="","Podaj ID wyjścia",IF(IF(IFERROR(OR(CODE(UPPER(LEFT(A550,1)))&lt;65,CODE(UPPER(LEFT(A550,1)))&gt;90),TRUE),TRUE,OR(NOT(ISTEXT(A550)),LEN(A550)&gt;64,LEN(A550)&lt;&gt;LEN(SUBSTITUTE(A550,"*","")),LEN(A550)&lt;&gt;LEN(SUBSTITUTE(A550,"?","")),LEN(A550)&lt;&gt;LEN(SUBSTITUTE(A550,"~","")),LEN(A550)&lt;&gt;LEN(SUBSTITUTE(A550,"=","")),LEN(A550)&lt;&gt;LEN(SUBSTITUTE(A550,"&lt;","")),LEN(A550)&lt;&gt;LEN(SUBSTITUTE(A550,"&gt;","")))),"ID: tekst zaczynający się od A–Z, do 64 znaków; bez *, ?, ~, =, &lt; i &gt;. Przykład: T-001.",IF(COUNTIFS('Exits'!$A$9:$A$608,A550)&lt;&gt;1,"ID wyjścia się powtarza",IF(B550="","Podaj ID nadrzędnej transakcji",IF(IF(IFERROR(OR(CODE(UPPER(LEFT(B550,1)))&lt;65,CODE(UPPER(LEFT(B550,1)))&gt;90),TRUE),TRUE,OR(NOT(ISTEXT(B550)),LEN(B550)&gt;64,LEN(B550)&lt;&gt;LEN(SUBSTITUTE(B550,"*","")),LEN(B550)&lt;&gt;LEN(SUBSTITUTE(B550,"?","")),LEN(B550)&lt;&gt;LEN(SUBSTITUTE(B550,"~","")),LEN(B550)&lt;&gt;LEN(SUBSTITUTE(B550,"=","")),LEN(B550)&lt;&gt;LEN(SUBSTITUTE(B550,"&lt;","")),LEN(B550)&lt;&gt;LEN(SUBSTITUTE(B550,"&gt;","")))),"ID: tekst zaczynający się od A–Z, do 64 znaków; bez *, ?, ~, =, &lt; i &gt;. Przykład: T-001.",IF(COUNTIFS('Trades'!$A$9:$A$208,B550)&lt;&gt;1,"ID musi pasować do jednego wiersza Trades",IF(NOT(ISNUMBER(C550)),"Podaj prawidłowy czas zamknięcia",IF(OR(C550&lt;1,C550&gt;2958465),"Podaj prawidłowy czas zamknięcia",IF(NOT(ISNUMBER(D550)),"Podaj dodatnią zamkniętą ilość",IF(OR(D550&lt;=0,D550&gt;1000000,ROUND(D550,8)&lt;&gt;D550),"Podaj dodatnią zamkniętą ilość",IF(NOT(ISNUMBER(INDEX('Trades'!$D$9:$D$208,MATCH(B550,'Trades'!$A$9:$A$208,0)))),"Podaj prawidłowy czas otwarcia",IF(C550&lt;INDEX('Trades'!$D$9:$D$208,MATCH(B550,'Trades'!$A$9:$A$208,0)),"Wyjście poprzedza otwarcie",IF(AND(E550&lt;&gt;"",OR(NOT(ISNUMBER(E550)),E550&lt;=0)),"Podaj dodatnią cenę lub pozostaw puste",IF(AND(F550&lt;&gt;"",NOT(ISNUMBER(F550))),"P&amp;L brutto musi być liczbą lub pozostać pusty",IF(AND(ISNUMBER(F550),OR(ABS(F550)&gt;1000000000,ROUND(F550,2)&lt;&gt;F550)),"Kwoty: do 2 miejsc po przecinku; wartość bezwzględna wpisu ≤ 1 000 000 000.",""))))))))))))))))</x:f>
      </x:c>
      <x:c r="I550" s="29" t="str">
        <x:f>IF(ISNUMBER(D550),ROUND(D550,8),"")</x:f>
      </x:c>
      <x:c r="J550" s="29" t="n">
        <x:f>IF(ISNUMBER(F550),1,0)</x:f>
        <x:v>0</x:v>
      </x:c>
      <x:c r="K550" s="29" t="n">
        <x:f>IF(COUNTA(A550:F550)=0,0,1)</x:f>
        <x:v>0</x:v>
      </x:c>
    </x:row>
    <x:row r="551" ht="36" customHeight="1">
      <x:c r="A551" s="34"/>
      <x:c r="B551" s="34"/>
      <x:c r="C551" s="35"/>
      <x:c r="D551" s="36"/>
      <x:c r="E551" s="36"/>
      <x:c r="F551" s="37"/>
      <x:c r="G551" s="38" t="n">
        <x:f>IF(K551=0,0,IF(H551="",1,-1))</x:f>
        <x:v>0</x:v>
      </x:c>
      <x:c r="H551" s="33" t="str">
        <x:f>IF(K551=0,"",IF(A551="","Podaj ID wyjścia",IF(IF(IFERROR(OR(CODE(UPPER(LEFT(A551,1)))&lt;65,CODE(UPPER(LEFT(A551,1)))&gt;90),TRUE),TRUE,OR(NOT(ISTEXT(A551)),LEN(A551)&gt;64,LEN(A551)&lt;&gt;LEN(SUBSTITUTE(A551,"*","")),LEN(A551)&lt;&gt;LEN(SUBSTITUTE(A551,"?","")),LEN(A551)&lt;&gt;LEN(SUBSTITUTE(A551,"~","")),LEN(A551)&lt;&gt;LEN(SUBSTITUTE(A551,"=","")),LEN(A551)&lt;&gt;LEN(SUBSTITUTE(A551,"&lt;","")),LEN(A551)&lt;&gt;LEN(SUBSTITUTE(A551,"&gt;","")))),"ID: tekst zaczynający się od A–Z, do 64 znaków; bez *, ?, ~, =, &lt; i &gt;. Przykład: T-001.",IF(COUNTIFS('Exits'!$A$9:$A$608,A551)&lt;&gt;1,"ID wyjścia się powtarza",IF(B551="","Podaj ID nadrzędnej transakcji",IF(IF(IFERROR(OR(CODE(UPPER(LEFT(B551,1)))&lt;65,CODE(UPPER(LEFT(B551,1)))&gt;90),TRUE),TRUE,OR(NOT(ISTEXT(B551)),LEN(B551)&gt;64,LEN(B551)&lt;&gt;LEN(SUBSTITUTE(B551,"*","")),LEN(B551)&lt;&gt;LEN(SUBSTITUTE(B551,"?","")),LEN(B551)&lt;&gt;LEN(SUBSTITUTE(B551,"~","")),LEN(B551)&lt;&gt;LEN(SUBSTITUTE(B551,"=","")),LEN(B551)&lt;&gt;LEN(SUBSTITUTE(B551,"&lt;","")),LEN(B551)&lt;&gt;LEN(SUBSTITUTE(B551,"&gt;","")))),"ID: tekst zaczynający się od A–Z, do 64 znaków; bez *, ?, ~, =, &lt; i &gt;. Przykład: T-001.",IF(COUNTIFS('Trades'!$A$9:$A$208,B551)&lt;&gt;1,"ID musi pasować do jednego wiersza Trades",IF(NOT(ISNUMBER(C551)),"Podaj prawidłowy czas zamknięcia",IF(OR(C551&lt;1,C551&gt;2958465),"Podaj prawidłowy czas zamknięcia",IF(NOT(ISNUMBER(D551)),"Podaj dodatnią zamkniętą ilość",IF(OR(D551&lt;=0,D551&gt;1000000,ROUND(D551,8)&lt;&gt;D551),"Podaj dodatnią zamkniętą ilość",IF(NOT(ISNUMBER(INDEX('Trades'!$D$9:$D$208,MATCH(B551,'Trades'!$A$9:$A$208,0)))),"Podaj prawidłowy czas otwarcia",IF(C551&lt;INDEX('Trades'!$D$9:$D$208,MATCH(B551,'Trades'!$A$9:$A$208,0)),"Wyjście poprzedza otwarcie",IF(AND(E551&lt;&gt;"",OR(NOT(ISNUMBER(E551)),E551&lt;=0)),"Podaj dodatnią cenę lub pozostaw puste",IF(AND(F551&lt;&gt;"",NOT(ISNUMBER(F551))),"P&amp;L brutto musi być liczbą lub pozostać pusty",IF(AND(ISNUMBER(F551),OR(ABS(F551)&gt;1000000000,ROUND(F551,2)&lt;&gt;F551)),"Kwoty: do 2 miejsc po przecinku; wartość bezwzględna wpisu ≤ 1 000 000 000.",""))))))))))))))))</x:f>
      </x:c>
      <x:c r="I551" s="29" t="str">
        <x:f>IF(ISNUMBER(D551),ROUND(D551,8),"")</x:f>
      </x:c>
      <x:c r="J551" s="29" t="n">
        <x:f>IF(ISNUMBER(F551),1,0)</x:f>
        <x:v>0</x:v>
      </x:c>
      <x:c r="K551" s="29" t="n">
        <x:f>IF(COUNTA(A551:F551)=0,0,1)</x:f>
        <x:v>0</x:v>
      </x:c>
    </x:row>
    <x:row r="552" ht="36" customHeight="1">
      <x:c r="A552" s="34"/>
      <x:c r="B552" s="34"/>
      <x:c r="C552" s="35"/>
      <x:c r="D552" s="36"/>
      <x:c r="E552" s="36"/>
      <x:c r="F552" s="37"/>
      <x:c r="G552" s="38" t="n">
        <x:f>IF(K552=0,0,IF(H552="",1,-1))</x:f>
        <x:v>0</x:v>
      </x:c>
      <x:c r="H552" s="33" t="str">
        <x:f>IF(K552=0,"",IF(A552="","Podaj ID wyjścia",IF(IF(IFERROR(OR(CODE(UPPER(LEFT(A552,1)))&lt;65,CODE(UPPER(LEFT(A552,1)))&gt;90),TRUE),TRUE,OR(NOT(ISTEXT(A552)),LEN(A552)&gt;64,LEN(A552)&lt;&gt;LEN(SUBSTITUTE(A552,"*","")),LEN(A552)&lt;&gt;LEN(SUBSTITUTE(A552,"?","")),LEN(A552)&lt;&gt;LEN(SUBSTITUTE(A552,"~","")),LEN(A552)&lt;&gt;LEN(SUBSTITUTE(A552,"=","")),LEN(A552)&lt;&gt;LEN(SUBSTITUTE(A552,"&lt;","")),LEN(A552)&lt;&gt;LEN(SUBSTITUTE(A552,"&gt;","")))),"ID: tekst zaczynający się od A–Z, do 64 znaków; bez *, ?, ~, =, &lt; i &gt;. Przykład: T-001.",IF(COUNTIFS('Exits'!$A$9:$A$608,A552)&lt;&gt;1,"ID wyjścia się powtarza",IF(B552="","Podaj ID nadrzędnej transakcji",IF(IF(IFERROR(OR(CODE(UPPER(LEFT(B552,1)))&lt;65,CODE(UPPER(LEFT(B552,1)))&gt;90),TRUE),TRUE,OR(NOT(ISTEXT(B552)),LEN(B552)&gt;64,LEN(B552)&lt;&gt;LEN(SUBSTITUTE(B552,"*","")),LEN(B552)&lt;&gt;LEN(SUBSTITUTE(B552,"?","")),LEN(B552)&lt;&gt;LEN(SUBSTITUTE(B552,"~","")),LEN(B552)&lt;&gt;LEN(SUBSTITUTE(B552,"=","")),LEN(B552)&lt;&gt;LEN(SUBSTITUTE(B552,"&lt;","")),LEN(B552)&lt;&gt;LEN(SUBSTITUTE(B552,"&gt;","")))),"ID: tekst zaczynający się od A–Z, do 64 znaków; bez *, ?, ~, =, &lt; i &gt;. Przykład: T-001.",IF(COUNTIFS('Trades'!$A$9:$A$208,B552)&lt;&gt;1,"ID musi pasować do jednego wiersza Trades",IF(NOT(ISNUMBER(C552)),"Podaj prawidłowy czas zamknięcia",IF(OR(C552&lt;1,C552&gt;2958465),"Podaj prawidłowy czas zamknięcia",IF(NOT(ISNUMBER(D552)),"Podaj dodatnią zamkniętą ilość",IF(OR(D552&lt;=0,D552&gt;1000000,ROUND(D552,8)&lt;&gt;D552),"Podaj dodatnią zamkniętą ilość",IF(NOT(ISNUMBER(INDEX('Trades'!$D$9:$D$208,MATCH(B552,'Trades'!$A$9:$A$208,0)))),"Podaj prawidłowy czas otwarcia",IF(C552&lt;INDEX('Trades'!$D$9:$D$208,MATCH(B552,'Trades'!$A$9:$A$208,0)),"Wyjście poprzedza otwarcie",IF(AND(E552&lt;&gt;"",OR(NOT(ISNUMBER(E552)),E552&lt;=0)),"Podaj dodatnią cenę lub pozostaw puste",IF(AND(F552&lt;&gt;"",NOT(ISNUMBER(F552))),"P&amp;L brutto musi być liczbą lub pozostać pusty",IF(AND(ISNUMBER(F552),OR(ABS(F552)&gt;1000000000,ROUND(F552,2)&lt;&gt;F552)),"Kwoty: do 2 miejsc po przecinku; wartość bezwzględna wpisu ≤ 1 000 000 000.",""))))))))))))))))</x:f>
      </x:c>
      <x:c r="I552" s="29" t="str">
        <x:f>IF(ISNUMBER(D552),ROUND(D552,8),"")</x:f>
      </x:c>
      <x:c r="J552" s="29" t="n">
        <x:f>IF(ISNUMBER(F552),1,0)</x:f>
        <x:v>0</x:v>
      </x:c>
      <x:c r="K552" s="29" t="n">
        <x:f>IF(COUNTA(A552:F552)=0,0,1)</x:f>
        <x:v>0</x:v>
      </x:c>
    </x:row>
    <x:row r="553" ht="36" customHeight="1">
      <x:c r="A553" s="34"/>
      <x:c r="B553" s="34"/>
      <x:c r="C553" s="35"/>
      <x:c r="D553" s="36"/>
      <x:c r="E553" s="36"/>
      <x:c r="F553" s="37"/>
      <x:c r="G553" s="38" t="n">
        <x:f>IF(K553=0,0,IF(H553="",1,-1))</x:f>
        <x:v>0</x:v>
      </x:c>
      <x:c r="H553" s="33" t="str">
        <x:f>IF(K553=0,"",IF(A553="","Podaj ID wyjścia",IF(IF(IFERROR(OR(CODE(UPPER(LEFT(A553,1)))&lt;65,CODE(UPPER(LEFT(A553,1)))&gt;90),TRUE),TRUE,OR(NOT(ISTEXT(A553)),LEN(A553)&gt;64,LEN(A553)&lt;&gt;LEN(SUBSTITUTE(A553,"*","")),LEN(A553)&lt;&gt;LEN(SUBSTITUTE(A553,"?","")),LEN(A553)&lt;&gt;LEN(SUBSTITUTE(A553,"~","")),LEN(A553)&lt;&gt;LEN(SUBSTITUTE(A553,"=","")),LEN(A553)&lt;&gt;LEN(SUBSTITUTE(A553,"&lt;","")),LEN(A553)&lt;&gt;LEN(SUBSTITUTE(A553,"&gt;","")))),"ID: tekst zaczynający się od A–Z, do 64 znaków; bez *, ?, ~, =, &lt; i &gt;. Przykład: T-001.",IF(COUNTIFS('Exits'!$A$9:$A$608,A553)&lt;&gt;1,"ID wyjścia się powtarza",IF(B553="","Podaj ID nadrzędnej transakcji",IF(IF(IFERROR(OR(CODE(UPPER(LEFT(B553,1)))&lt;65,CODE(UPPER(LEFT(B553,1)))&gt;90),TRUE),TRUE,OR(NOT(ISTEXT(B553)),LEN(B553)&gt;64,LEN(B553)&lt;&gt;LEN(SUBSTITUTE(B553,"*","")),LEN(B553)&lt;&gt;LEN(SUBSTITUTE(B553,"?","")),LEN(B553)&lt;&gt;LEN(SUBSTITUTE(B553,"~","")),LEN(B553)&lt;&gt;LEN(SUBSTITUTE(B553,"=","")),LEN(B553)&lt;&gt;LEN(SUBSTITUTE(B553,"&lt;","")),LEN(B553)&lt;&gt;LEN(SUBSTITUTE(B553,"&gt;","")))),"ID: tekst zaczynający się od A–Z, do 64 znaków; bez *, ?, ~, =, &lt; i &gt;. Przykład: T-001.",IF(COUNTIFS('Trades'!$A$9:$A$208,B553)&lt;&gt;1,"ID musi pasować do jednego wiersza Trades",IF(NOT(ISNUMBER(C553)),"Podaj prawidłowy czas zamknięcia",IF(OR(C553&lt;1,C553&gt;2958465),"Podaj prawidłowy czas zamknięcia",IF(NOT(ISNUMBER(D553)),"Podaj dodatnią zamkniętą ilość",IF(OR(D553&lt;=0,D553&gt;1000000,ROUND(D553,8)&lt;&gt;D553),"Podaj dodatnią zamkniętą ilość",IF(NOT(ISNUMBER(INDEX('Trades'!$D$9:$D$208,MATCH(B553,'Trades'!$A$9:$A$208,0)))),"Podaj prawidłowy czas otwarcia",IF(C553&lt;INDEX('Trades'!$D$9:$D$208,MATCH(B553,'Trades'!$A$9:$A$208,0)),"Wyjście poprzedza otwarcie",IF(AND(E553&lt;&gt;"",OR(NOT(ISNUMBER(E553)),E553&lt;=0)),"Podaj dodatnią cenę lub pozostaw puste",IF(AND(F553&lt;&gt;"",NOT(ISNUMBER(F553))),"P&amp;L brutto musi być liczbą lub pozostać pusty",IF(AND(ISNUMBER(F553),OR(ABS(F553)&gt;1000000000,ROUND(F553,2)&lt;&gt;F553)),"Kwoty: do 2 miejsc po przecinku; wartość bezwzględna wpisu ≤ 1 000 000 000.",""))))))))))))))))</x:f>
      </x:c>
      <x:c r="I553" s="29" t="str">
        <x:f>IF(ISNUMBER(D553),ROUND(D553,8),"")</x:f>
      </x:c>
      <x:c r="J553" s="29" t="n">
        <x:f>IF(ISNUMBER(F553),1,0)</x:f>
        <x:v>0</x:v>
      </x:c>
      <x:c r="K553" s="29" t="n">
        <x:f>IF(COUNTA(A553:F553)=0,0,1)</x:f>
        <x:v>0</x:v>
      </x:c>
    </x:row>
    <x:row r="554" ht="36" customHeight="1">
      <x:c r="A554" s="34"/>
      <x:c r="B554" s="34"/>
      <x:c r="C554" s="35"/>
      <x:c r="D554" s="36"/>
      <x:c r="E554" s="36"/>
      <x:c r="F554" s="37"/>
      <x:c r="G554" s="38" t="n">
        <x:f>IF(K554=0,0,IF(H554="",1,-1))</x:f>
        <x:v>0</x:v>
      </x:c>
      <x:c r="H554" s="33" t="str">
        <x:f>IF(K554=0,"",IF(A554="","Podaj ID wyjścia",IF(IF(IFERROR(OR(CODE(UPPER(LEFT(A554,1)))&lt;65,CODE(UPPER(LEFT(A554,1)))&gt;90),TRUE),TRUE,OR(NOT(ISTEXT(A554)),LEN(A554)&gt;64,LEN(A554)&lt;&gt;LEN(SUBSTITUTE(A554,"*","")),LEN(A554)&lt;&gt;LEN(SUBSTITUTE(A554,"?","")),LEN(A554)&lt;&gt;LEN(SUBSTITUTE(A554,"~","")),LEN(A554)&lt;&gt;LEN(SUBSTITUTE(A554,"=","")),LEN(A554)&lt;&gt;LEN(SUBSTITUTE(A554,"&lt;","")),LEN(A554)&lt;&gt;LEN(SUBSTITUTE(A554,"&gt;","")))),"ID: tekst zaczynający się od A–Z, do 64 znaków; bez *, ?, ~, =, &lt; i &gt;. Przykład: T-001.",IF(COUNTIFS('Exits'!$A$9:$A$608,A554)&lt;&gt;1,"ID wyjścia się powtarza",IF(B554="","Podaj ID nadrzędnej transakcji",IF(IF(IFERROR(OR(CODE(UPPER(LEFT(B554,1)))&lt;65,CODE(UPPER(LEFT(B554,1)))&gt;90),TRUE),TRUE,OR(NOT(ISTEXT(B554)),LEN(B554)&gt;64,LEN(B554)&lt;&gt;LEN(SUBSTITUTE(B554,"*","")),LEN(B554)&lt;&gt;LEN(SUBSTITUTE(B554,"?","")),LEN(B554)&lt;&gt;LEN(SUBSTITUTE(B554,"~","")),LEN(B554)&lt;&gt;LEN(SUBSTITUTE(B554,"=","")),LEN(B554)&lt;&gt;LEN(SUBSTITUTE(B554,"&lt;","")),LEN(B554)&lt;&gt;LEN(SUBSTITUTE(B554,"&gt;","")))),"ID: tekst zaczynający się od A–Z, do 64 znaków; bez *, ?, ~, =, &lt; i &gt;. Przykład: T-001.",IF(COUNTIFS('Trades'!$A$9:$A$208,B554)&lt;&gt;1,"ID musi pasować do jednego wiersza Trades",IF(NOT(ISNUMBER(C554)),"Podaj prawidłowy czas zamknięcia",IF(OR(C554&lt;1,C554&gt;2958465),"Podaj prawidłowy czas zamknięcia",IF(NOT(ISNUMBER(D554)),"Podaj dodatnią zamkniętą ilość",IF(OR(D554&lt;=0,D554&gt;1000000,ROUND(D554,8)&lt;&gt;D554),"Podaj dodatnią zamkniętą ilość",IF(NOT(ISNUMBER(INDEX('Trades'!$D$9:$D$208,MATCH(B554,'Trades'!$A$9:$A$208,0)))),"Podaj prawidłowy czas otwarcia",IF(C554&lt;INDEX('Trades'!$D$9:$D$208,MATCH(B554,'Trades'!$A$9:$A$208,0)),"Wyjście poprzedza otwarcie",IF(AND(E554&lt;&gt;"",OR(NOT(ISNUMBER(E554)),E554&lt;=0)),"Podaj dodatnią cenę lub pozostaw puste",IF(AND(F554&lt;&gt;"",NOT(ISNUMBER(F554))),"P&amp;L brutto musi być liczbą lub pozostać pusty",IF(AND(ISNUMBER(F554),OR(ABS(F554)&gt;1000000000,ROUND(F554,2)&lt;&gt;F554)),"Kwoty: do 2 miejsc po przecinku; wartość bezwzględna wpisu ≤ 1 000 000 000.",""))))))))))))))))</x:f>
      </x:c>
      <x:c r="I554" s="29" t="str">
        <x:f>IF(ISNUMBER(D554),ROUND(D554,8),"")</x:f>
      </x:c>
      <x:c r="J554" s="29" t="n">
        <x:f>IF(ISNUMBER(F554),1,0)</x:f>
        <x:v>0</x:v>
      </x:c>
      <x:c r="K554" s="29" t="n">
        <x:f>IF(COUNTA(A554:F554)=0,0,1)</x:f>
        <x:v>0</x:v>
      </x:c>
    </x:row>
    <x:row r="555" ht="36" customHeight="1">
      <x:c r="A555" s="34"/>
      <x:c r="B555" s="34"/>
      <x:c r="C555" s="35"/>
      <x:c r="D555" s="36"/>
      <x:c r="E555" s="36"/>
      <x:c r="F555" s="37"/>
      <x:c r="G555" s="38" t="n">
        <x:f>IF(K555=0,0,IF(H555="",1,-1))</x:f>
        <x:v>0</x:v>
      </x:c>
      <x:c r="H555" s="33" t="str">
        <x:f>IF(K555=0,"",IF(A555="","Podaj ID wyjścia",IF(IF(IFERROR(OR(CODE(UPPER(LEFT(A555,1)))&lt;65,CODE(UPPER(LEFT(A555,1)))&gt;90),TRUE),TRUE,OR(NOT(ISTEXT(A555)),LEN(A555)&gt;64,LEN(A555)&lt;&gt;LEN(SUBSTITUTE(A555,"*","")),LEN(A555)&lt;&gt;LEN(SUBSTITUTE(A555,"?","")),LEN(A555)&lt;&gt;LEN(SUBSTITUTE(A555,"~","")),LEN(A555)&lt;&gt;LEN(SUBSTITUTE(A555,"=","")),LEN(A555)&lt;&gt;LEN(SUBSTITUTE(A555,"&lt;","")),LEN(A555)&lt;&gt;LEN(SUBSTITUTE(A555,"&gt;","")))),"ID: tekst zaczynający się od A–Z, do 64 znaków; bez *, ?, ~, =, &lt; i &gt;. Przykład: T-001.",IF(COUNTIFS('Exits'!$A$9:$A$608,A555)&lt;&gt;1,"ID wyjścia się powtarza",IF(B555="","Podaj ID nadrzędnej transakcji",IF(IF(IFERROR(OR(CODE(UPPER(LEFT(B555,1)))&lt;65,CODE(UPPER(LEFT(B555,1)))&gt;90),TRUE),TRUE,OR(NOT(ISTEXT(B555)),LEN(B555)&gt;64,LEN(B555)&lt;&gt;LEN(SUBSTITUTE(B555,"*","")),LEN(B555)&lt;&gt;LEN(SUBSTITUTE(B555,"?","")),LEN(B555)&lt;&gt;LEN(SUBSTITUTE(B555,"~","")),LEN(B555)&lt;&gt;LEN(SUBSTITUTE(B555,"=","")),LEN(B555)&lt;&gt;LEN(SUBSTITUTE(B555,"&lt;","")),LEN(B555)&lt;&gt;LEN(SUBSTITUTE(B555,"&gt;","")))),"ID: tekst zaczynający się od A–Z, do 64 znaków; bez *, ?, ~, =, &lt; i &gt;. Przykład: T-001.",IF(COUNTIFS('Trades'!$A$9:$A$208,B555)&lt;&gt;1,"ID musi pasować do jednego wiersza Trades",IF(NOT(ISNUMBER(C555)),"Podaj prawidłowy czas zamknięcia",IF(OR(C555&lt;1,C555&gt;2958465),"Podaj prawidłowy czas zamknięcia",IF(NOT(ISNUMBER(D555)),"Podaj dodatnią zamkniętą ilość",IF(OR(D555&lt;=0,D555&gt;1000000,ROUND(D555,8)&lt;&gt;D555),"Podaj dodatnią zamkniętą ilość",IF(NOT(ISNUMBER(INDEX('Trades'!$D$9:$D$208,MATCH(B555,'Trades'!$A$9:$A$208,0)))),"Podaj prawidłowy czas otwarcia",IF(C555&lt;INDEX('Trades'!$D$9:$D$208,MATCH(B555,'Trades'!$A$9:$A$208,0)),"Wyjście poprzedza otwarcie",IF(AND(E555&lt;&gt;"",OR(NOT(ISNUMBER(E555)),E555&lt;=0)),"Podaj dodatnią cenę lub pozostaw puste",IF(AND(F555&lt;&gt;"",NOT(ISNUMBER(F555))),"P&amp;L brutto musi być liczbą lub pozostać pusty",IF(AND(ISNUMBER(F555),OR(ABS(F555)&gt;1000000000,ROUND(F555,2)&lt;&gt;F555)),"Kwoty: do 2 miejsc po przecinku; wartość bezwzględna wpisu ≤ 1 000 000 000.",""))))))))))))))))</x:f>
      </x:c>
      <x:c r="I555" s="29" t="str">
        <x:f>IF(ISNUMBER(D555),ROUND(D555,8),"")</x:f>
      </x:c>
      <x:c r="J555" s="29" t="n">
        <x:f>IF(ISNUMBER(F555),1,0)</x:f>
        <x:v>0</x:v>
      </x:c>
      <x:c r="K555" s="29" t="n">
        <x:f>IF(COUNTA(A555:F555)=0,0,1)</x:f>
        <x:v>0</x:v>
      </x:c>
    </x:row>
    <x:row r="556" ht="36" customHeight="1">
      <x:c r="A556" s="34"/>
      <x:c r="B556" s="34"/>
      <x:c r="C556" s="35"/>
      <x:c r="D556" s="36"/>
      <x:c r="E556" s="36"/>
      <x:c r="F556" s="37"/>
      <x:c r="G556" s="38" t="n">
        <x:f>IF(K556=0,0,IF(H556="",1,-1))</x:f>
        <x:v>0</x:v>
      </x:c>
      <x:c r="H556" s="33" t="str">
        <x:f>IF(K556=0,"",IF(A556="","Podaj ID wyjścia",IF(IF(IFERROR(OR(CODE(UPPER(LEFT(A556,1)))&lt;65,CODE(UPPER(LEFT(A556,1)))&gt;90),TRUE),TRUE,OR(NOT(ISTEXT(A556)),LEN(A556)&gt;64,LEN(A556)&lt;&gt;LEN(SUBSTITUTE(A556,"*","")),LEN(A556)&lt;&gt;LEN(SUBSTITUTE(A556,"?","")),LEN(A556)&lt;&gt;LEN(SUBSTITUTE(A556,"~","")),LEN(A556)&lt;&gt;LEN(SUBSTITUTE(A556,"=","")),LEN(A556)&lt;&gt;LEN(SUBSTITUTE(A556,"&lt;","")),LEN(A556)&lt;&gt;LEN(SUBSTITUTE(A556,"&gt;","")))),"ID: tekst zaczynający się od A–Z, do 64 znaków; bez *, ?, ~, =, &lt; i &gt;. Przykład: T-001.",IF(COUNTIFS('Exits'!$A$9:$A$608,A556)&lt;&gt;1,"ID wyjścia się powtarza",IF(B556="","Podaj ID nadrzędnej transakcji",IF(IF(IFERROR(OR(CODE(UPPER(LEFT(B556,1)))&lt;65,CODE(UPPER(LEFT(B556,1)))&gt;90),TRUE),TRUE,OR(NOT(ISTEXT(B556)),LEN(B556)&gt;64,LEN(B556)&lt;&gt;LEN(SUBSTITUTE(B556,"*","")),LEN(B556)&lt;&gt;LEN(SUBSTITUTE(B556,"?","")),LEN(B556)&lt;&gt;LEN(SUBSTITUTE(B556,"~","")),LEN(B556)&lt;&gt;LEN(SUBSTITUTE(B556,"=","")),LEN(B556)&lt;&gt;LEN(SUBSTITUTE(B556,"&lt;","")),LEN(B556)&lt;&gt;LEN(SUBSTITUTE(B556,"&gt;","")))),"ID: tekst zaczynający się od A–Z, do 64 znaków; bez *, ?, ~, =, &lt; i &gt;. Przykład: T-001.",IF(COUNTIFS('Trades'!$A$9:$A$208,B556)&lt;&gt;1,"ID musi pasować do jednego wiersza Trades",IF(NOT(ISNUMBER(C556)),"Podaj prawidłowy czas zamknięcia",IF(OR(C556&lt;1,C556&gt;2958465),"Podaj prawidłowy czas zamknięcia",IF(NOT(ISNUMBER(D556)),"Podaj dodatnią zamkniętą ilość",IF(OR(D556&lt;=0,D556&gt;1000000,ROUND(D556,8)&lt;&gt;D556),"Podaj dodatnią zamkniętą ilość",IF(NOT(ISNUMBER(INDEX('Trades'!$D$9:$D$208,MATCH(B556,'Trades'!$A$9:$A$208,0)))),"Podaj prawidłowy czas otwarcia",IF(C556&lt;INDEX('Trades'!$D$9:$D$208,MATCH(B556,'Trades'!$A$9:$A$208,0)),"Wyjście poprzedza otwarcie",IF(AND(E556&lt;&gt;"",OR(NOT(ISNUMBER(E556)),E556&lt;=0)),"Podaj dodatnią cenę lub pozostaw puste",IF(AND(F556&lt;&gt;"",NOT(ISNUMBER(F556))),"P&amp;L brutto musi być liczbą lub pozostać pusty",IF(AND(ISNUMBER(F556),OR(ABS(F556)&gt;1000000000,ROUND(F556,2)&lt;&gt;F556)),"Kwoty: do 2 miejsc po przecinku; wartość bezwzględna wpisu ≤ 1 000 000 000.",""))))))))))))))))</x:f>
      </x:c>
      <x:c r="I556" s="29" t="str">
        <x:f>IF(ISNUMBER(D556),ROUND(D556,8),"")</x:f>
      </x:c>
      <x:c r="J556" s="29" t="n">
        <x:f>IF(ISNUMBER(F556),1,0)</x:f>
        <x:v>0</x:v>
      </x:c>
      <x:c r="K556" s="29" t="n">
        <x:f>IF(COUNTA(A556:F556)=0,0,1)</x:f>
        <x:v>0</x:v>
      </x:c>
    </x:row>
    <x:row r="557" ht="36" customHeight="1">
      <x:c r="A557" s="34"/>
      <x:c r="B557" s="34"/>
      <x:c r="C557" s="35"/>
      <x:c r="D557" s="36"/>
      <x:c r="E557" s="36"/>
      <x:c r="F557" s="37"/>
      <x:c r="G557" s="38" t="n">
        <x:f>IF(K557=0,0,IF(H557="",1,-1))</x:f>
        <x:v>0</x:v>
      </x:c>
      <x:c r="H557" s="33" t="str">
        <x:f>IF(K557=0,"",IF(A557="","Podaj ID wyjścia",IF(IF(IFERROR(OR(CODE(UPPER(LEFT(A557,1)))&lt;65,CODE(UPPER(LEFT(A557,1)))&gt;90),TRUE),TRUE,OR(NOT(ISTEXT(A557)),LEN(A557)&gt;64,LEN(A557)&lt;&gt;LEN(SUBSTITUTE(A557,"*","")),LEN(A557)&lt;&gt;LEN(SUBSTITUTE(A557,"?","")),LEN(A557)&lt;&gt;LEN(SUBSTITUTE(A557,"~","")),LEN(A557)&lt;&gt;LEN(SUBSTITUTE(A557,"=","")),LEN(A557)&lt;&gt;LEN(SUBSTITUTE(A557,"&lt;","")),LEN(A557)&lt;&gt;LEN(SUBSTITUTE(A557,"&gt;","")))),"ID: tekst zaczynający się od A–Z, do 64 znaków; bez *, ?, ~, =, &lt; i &gt;. Przykład: T-001.",IF(COUNTIFS('Exits'!$A$9:$A$608,A557)&lt;&gt;1,"ID wyjścia się powtarza",IF(B557="","Podaj ID nadrzędnej transakcji",IF(IF(IFERROR(OR(CODE(UPPER(LEFT(B557,1)))&lt;65,CODE(UPPER(LEFT(B557,1)))&gt;90),TRUE),TRUE,OR(NOT(ISTEXT(B557)),LEN(B557)&gt;64,LEN(B557)&lt;&gt;LEN(SUBSTITUTE(B557,"*","")),LEN(B557)&lt;&gt;LEN(SUBSTITUTE(B557,"?","")),LEN(B557)&lt;&gt;LEN(SUBSTITUTE(B557,"~","")),LEN(B557)&lt;&gt;LEN(SUBSTITUTE(B557,"=","")),LEN(B557)&lt;&gt;LEN(SUBSTITUTE(B557,"&lt;","")),LEN(B557)&lt;&gt;LEN(SUBSTITUTE(B557,"&gt;","")))),"ID: tekst zaczynający się od A–Z, do 64 znaków; bez *, ?, ~, =, &lt; i &gt;. Przykład: T-001.",IF(COUNTIFS('Trades'!$A$9:$A$208,B557)&lt;&gt;1,"ID musi pasować do jednego wiersza Trades",IF(NOT(ISNUMBER(C557)),"Podaj prawidłowy czas zamknięcia",IF(OR(C557&lt;1,C557&gt;2958465),"Podaj prawidłowy czas zamknięcia",IF(NOT(ISNUMBER(D557)),"Podaj dodatnią zamkniętą ilość",IF(OR(D557&lt;=0,D557&gt;1000000,ROUND(D557,8)&lt;&gt;D557),"Podaj dodatnią zamkniętą ilość",IF(NOT(ISNUMBER(INDEX('Trades'!$D$9:$D$208,MATCH(B557,'Trades'!$A$9:$A$208,0)))),"Podaj prawidłowy czas otwarcia",IF(C557&lt;INDEX('Trades'!$D$9:$D$208,MATCH(B557,'Trades'!$A$9:$A$208,0)),"Wyjście poprzedza otwarcie",IF(AND(E557&lt;&gt;"",OR(NOT(ISNUMBER(E557)),E557&lt;=0)),"Podaj dodatnią cenę lub pozostaw puste",IF(AND(F557&lt;&gt;"",NOT(ISNUMBER(F557))),"P&amp;L brutto musi być liczbą lub pozostać pusty",IF(AND(ISNUMBER(F557),OR(ABS(F557)&gt;1000000000,ROUND(F557,2)&lt;&gt;F557)),"Kwoty: do 2 miejsc po przecinku; wartość bezwzględna wpisu ≤ 1 000 000 000.",""))))))))))))))))</x:f>
      </x:c>
      <x:c r="I557" s="29" t="str">
        <x:f>IF(ISNUMBER(D557),ROUND(D557,8),"")</x:f>
      </x:c>
      <x:c r="J557" s="29" t="n">
        <x:f>IF(ISNUMBER(F557),1,0)</x:f>
        <x:v>0</x:v>
      </x:c>
      <x:c r="K557" s="29" t="n">
        <x:f>IF(COUNTA(A557:F557)=0,0,1)</x:f>
        <x:v>0</x:v>
      </x:c>
    </x:row>
    <x:row r="558" ht="36" customHeight="1">
      <x:c r="A558" s="34"/>
      <x:c r="B558" s="34"/>
      <x:c r="C558" s="35"/>
      <x:c r="D558" s="36"/>
      <x:c r="E558" s="36"/>
      <x:c r="F558" s="37"/>
      <x:c r="G558" s="38" t="n">
        <x:f>IF(K558=0,0,IF(H558="",1,-1))</x:f>
        <x:v>0</x:v>
      </x:c>
      <x:c r="H558" s="33" t="str">
        <x:f>IF(K558=0,"",IF(A558="","Podaj ID wyjścia",IF(IF(IFERROR(OR(CODE(UPPER(LEFT(A558,1)))&lt;65,CODE(UPPER(LEFT(A558,1)))&gt;90),TRUE),TRUE,OR(NOT(ISTEXT(A558)),LEN(A558)&gt;64,LEN(A558)&lt;&gt;LEN(SUBSTITUTE(A558,"*","")),LEN(A558)&lt;&gt;LEN(SUBSTITUTE(A558,"?","")),LEN(A558)&lt;&gt;LEN(SUBSTITUTE(A558,"~","")),LEN(A558)&lt;&gt;LEN(SUBSTITUTE(A558,"=","")),LEN(A558)&lt;&gt;LEN(SUBSTITUTE(A558,"&lt;","")),LEN(A558)&lt;&gt;LEN(SUBSTITUTE(A558,"&gt;","")))),"ID: tekst zaczynający się od A–Z, do 64 znaków; bez *, ?, ~, =, &lt; i &gt;. Przykład: T-001.",IF(COUNTIFS('Exits'!$A$9:$A$608,A558)&lt;&gt;1,"ID wyjścia się powtarza",IF(B558="","Podaj ID nadrzędnej transakcji",IF(IF(IFERROR(OR(CODE(UPPER(LEFT(B558,1)))&lt;65,CODE(UPPER(LEFT(B558,1)))&gt;90),TRUE),TRUE,OR(NOT(ISTEXT(B558)),LEN(B558)&gt;64,LEN(B558)&lt;&gt;LEN(SUBSTITUTE(B558,"*","")),LEN(B558)&lt;&gt;LEN(SUBSTITUTE(B558,"?","")),LEN(B558)&lt;&gt;LEN(SUBSTITUTE(B558,"~","")),LEN(B558)&lt;&gt;LEN(SUBSTITUTE(B558,"=","")),LEN(B558)&lt;&gt;LEN(SUBSTITUTE(B558,"&lt;","")),LEN(B558)&lt;&gt;LEN(SUBSTITUTE(B558,"&gt;","")))),"ID: tekst zaczynający się od A–Z, do 64 znaków; bez *, ?, ~, =, &lt; i &gt;. Przykład: T-001.",IF(COUNTIFS('Trades'!$A$9:$A$208,B558)&lt;&gt;1,"ID musi pasować do jednego wiersza Trades",IF(NOT(ISNUMBER(C558)),"Podaj prawidłowy czas zamknięcia",IF(OR(C558&lt;1,C558&gt;2958465),"Podaj prawidłowy czas zamknięcia",IF(NOT(ISNUMBER(D558)),"Podaj dodatnią zamkniętą ilość",IF(OR(D558&lt;=0,D558&gt;1000000,ROUND(D558,8)&lt;&gt;D558),"Podaj dodatnią zamkniętą ilość",IF(NOT(ISNUMBER(INDEX('Trades'!$D$9:$D$208,MATCH(B558,'Trades'!$A$9:$A$208,0)))),"Podaj prawidłowy czas otwarcia",IF(C558&lt;INDEX('Trades'!$D$9:$D$208,MATCH(B558,'Trades'!$A$9:$A$208,0)),"Wyjście poprzedza otwarcie",IF(AND(E558&lt;&gt;"",OR(NOT(ISNUMBER(E558)),E558&lt;=0)),"Podaj dodatnią cenę lub pozostaw puste",IF(AND(F558&lt;&gt;"",NOT(ISNUMBER(F558))),"P&amp;L brutto musi być liczbą lub pozostać pusty",IF(AND(ISNUMBER(F558),OR(ABS(F558)&gt;1000000000,ROUND(F558,2)&lt;&gt;F558)),"Kwoty: do 2 miejsc po przecinku; wartość bezwzględna wpisu ≤ 1 000 000 000.",""))))))))))))))))</x:f>
      </x:c>
      <x:c r="I558" s="29" t="str">
        <x:f>IF(ISNUMBER(D558),ROUND(D558,8),"")</x:f>
      </x:c>
      <x:c r="J558" s="29" t="n">
        <x:f>IF(ISNUMBER(F558),1,0)</x:f>
        <x:v>0</x:v>
      </x:c>
      <x:c r="K558" s="29" t="n">
        <x:f>IF(COUNTA(A558:F558)=0,0,1)</x:f>
        <x:v>0</x:v>
      </x:c>
    </x:row>
    <x:row r="559" ht="36" customHeight="1">
      <x:c r="A559" s="34"/>
      <x:c r="B559" s="34"/>
      <x:c r="C559" s="35"/>
      <x:c r="D559" s="36"/>
      <x:c r="E559" s="36"/>
      <x:c r="F559" s="37"/>
      <x:c r="G559" s="38" t="n">
        <x:f>IF(K559=0,0,IF(H559="",1,-1))</x:f>
        <x:v>0</x:v>
      </x:c>
      <x:c r="H559" s="33" t="str">
        <x:f>IF(K559=0,"",IF(A559="","Podaj ID wyjścia",IF(IF(IFERROR(OR(CODE(UPPER(LEFT(A559,1)))&lt;65,CODE(UPPER(LEFT(A559,1)))&gt;90),TRUE),TRUE,OR(NOT(ISTEXT(A559)),LEN(A559)&gt;64,LEN(A559)&lt;&gt;LEN(SUBSTITUTE(A559,"*","")),LEN(A559)&lt;&gt;LEN(SUBSTITUTE(A559,"?","")),LEN(A559)&lt;&gt;LEN(SUBSTITUTE(A559,"~","")),LEN(A559)&lt;&gt;LEN(SUBSTITUTE(A559,"=","")),LEN(A559)&lt;&gt;LEN(SUBSTITUTE(A559,"&lt;","")),LEN(A559)&lt;&gt;LEN(SUBSTITUTE(A559,"&gt;","")))),"ID: tekst zaczynający się od A–Z, do 64 znaków; bez *, ?, ~, =, &lt; i &gt;. Przykład: T-001.",IF(COUNTIFS('Exits'!$A$9:$A$608,A559)&lt;&gt;1,"ID wyjścia się powtarza",IF(B559="","Podaj ID nadrzędnej transakcji",IF(IF(IFERROR(OR(CODE(UPPER(LEFT(B559,1)))&lt;65,CODE(UPPER(LEFT(B559,1)))&gt;90),TRUE),TRUE,OR(NOT(ISTEXT(B559)),LEN(B559)&gt;64,LEN(B559)&lt;&gt;LEN(SUBSTITUTE(B559,"*","")),LEN(B559)&lt;&gt;LEN(SUBSTITUTE(B559,"?","")),LEN(B559)&lt;&gt;LEN(SUBSTITUTE(B559,"~","")),LEN(B559)&lt;&gt;LEN(SUBSTITUTE(B559,"=","")),LEN(B559)&lt;&gt;LEN(SUBSTITUTE(B559,"&lt;","")),LEN(B559)&lt;&gt;LEN(SUBSTITUTE(B559,"&gt;","")))),"ID: tekst zaczynający się od A–Z, do 64 znaków; bez *, ?, ~, =, &lt; i &gt;. Przykład: T-001.",IF(COUNTIFS('Trades'!$A$9:$A$208,B559)&lt;&gt;1,"ID musi pasować do jednego wiersza Trades",IF(NOT(ISNUMBER(C559)),"Podaj prawidłowy czas zamknięcia",IF(OR(C559&lt;1,C559&gt;2958465),"Podaj prawidłowy czas zamknięcia",IF(NOT(ISNUMBER(D559)),"Podaj dodatnią zamkniętą ilość",IF(OR(D559&lt;=0,D559&gt;1000000,ROUND(D559,8)&lt;&gt;D559),"Podaj dodatnią zamkniętą ilość",IF(NOT(ISNUMBER(INDEX('Trades'!$D$9:$D$208,MATCH(B559,'Trades'!$A$9:$A$208,0)))),"Podaj prawidłowy czas otwarcia",IF(C559&lt;INDEX('Trades'!$D$9:$D$208,MATCH(B559,'Trades'!$A$9:$A$208,0)),"Wyjście poprzedza otwarcie",IF(AND(E559&lt;&gt;"",OR(NOT(ISNUMBER(E559)),E559&lt;=0)),"Podaj dodatnią cenę lub pozostaw puste",IF(AND(F559&lt;&gt;"",NOT(ISNUMBER(F559))),"P&amp;L brutto musi być liczbą lub pozostać pusty",IF(AND(ISNUMBER(F559),OR(ABS(F559)&gt;1000000000,ROUND(F559,2)&lt;&gt;F559)),"Kwoty: do 2 miejsc po przecinku; wartość bezwzględna wpisu ≤ 1 000 000 000.",""))))))))))))))))</x:f>
      </x:c>
      <x:c r="I559" s="29" t="str">
        <x:f>IF(ISNUMBER(D559),ROUND(D559,8),"")</x:f>
      </x:c>
      <x:c r="J559" s="29" t="n">
        <x:f>IF(ISNUMBER(F559),1,0)</x:f>
        <x:v>0</x:v>
      </x:c>
      <x:c r="K559" s="29" t="n">
        <x:f>IF(COUNTA(A559:F559)=0,0,1)</x:f>
        <x:v>0</x:v>
      </x:c>
    </x:row>
    <x:row r="560" ht="36" customHeight="1">
      <x:c r="A560" s="34"/>
      <x:c r="B560" s="34"/>
      <x:c r="C560" s="35"/>
      <x:c r="D560" s="36"/>
      <x:c r="E560" s="36"/>
      <x:c r="F560" s="37"/>
      <x:c r="G560" s="38" t="n">
        <x:f>IF(K560=0,0,IF(H560="",1,-1))</x:f>
        <x:v>0</x:v>
      </x:c>
      <x:c r="H560" s="33" t="str">
        <x:f>IF(K560=0,"",IF(A560="","Podaj ID wyjścia",IF(IF(IFERROR(OR(CODE(UPPER(LEFT(A560,1)))&lt;65,CODE(UPPER(LEFT(A560,1)))&gt;90),TRUE),TRUE,OR(NOT(ISTEXT(A560)),LEN(A560)&gt;64,LEN(A560)&lt;&gt;LEN(SUBSTITUTE(A560,"*","")),LEN(A560)&lt;&gt;LEN(SUBSTITUTE(A560,"?","")),LEN(A560)&lt;&gt;LEN(SUBSTITUTE(A560,"~","")),LEN(A560)&lt;&gt;LEN(SUBSTITUTE(A560,"=","")),LEN(A560)&lt;&gt;LEN(SUBSTITUTE(A560,"&lt;","")),LEN(A560)&lt;&gt;LEN(SUBSTITUTE(A560,"&gt;","")))),"ID: tekst zaczynający się od A–Z, do 64 znaków; bez *, ?, ~, =, &lt; i &gt;. Przykład: T-001.",IF(COUNTIFS('Exits'!$A$9:$A$608,A560)&lt;&gt;1,"ID wyjścia się powtarza",IF(B560="","Podaj ID nadrzędnej transakcji",IF(IF(IFERROR(OR(CODE(UPPER(LEFT(B560,1)))&lt;65,CODE(UPPER(LEFT(B560,1)))&gt;90),TRUE),TRUE,OR(NOT(ISTEXT(B560)),LEN(B560)&gt;64,LEN(B560)&lt;&gt;LEN(SUBSTITUTE(B560,"*","")),LEN(B560)&lt;&gt;LEN(SUBSTITUTE(B560,"?","")),LEN(B560)&lt;&gt;LEN(SUBSTITUTE(B560,"~","")),LEN(B560)&lt;&gt;LEN(SUBSTITUTE(B560,"=","")),LEN(B560)&lt;&gt;LEN(SUBSTITUTE(B560,"&lt;","")),LEN(B560)&lt;&gt;LEN(SUBSTITUTE(B560,"&gt;","")))),"ID: tekst zaczynający się od A–Z, do 64 znaków; bez *, ?, ~, =, &lt; i &gt;. Przykład: T-001.",IF(COUNTIFS('Trades'!$A$9:$A$208,B560)&lt;&gt;1,"ID musi pasować do jednego wiersza Trades",IF(NOT(ISNUMBER(C560)),"Podaj prawidłowy czas zamknięcia",IF(OR(C560&lt;1,C560&gt;2958465),"Podaj prawidłowy czas zamknięcia",IF(NOT(ISNUMBER(D560)),"Podaj dodatnią zamkniętą ilość",IF(OR(D560&lt;=0,D560&gt;1000000,ROUND(D560,8)&lt;&gt;D560),"Podaj dodatnią zamkniętą ilość",IF(NOT(ISNUMBER(INDEX('Trades'!$D$9:$D$208,MATCH(B560,'Trades'!$A$9:$A$208,0)))),"Podaj prawidłowy czas otwarcia",IF(C560&lt;INDEX('Trades'!$D$9:$D$208,MATCH(B560,'Trades'!$A$9:$A$208,0)),"Wyjście poprzedza otwarcie",IF(AND(E560&lt;&gt;"",OR(NOT(ISNUMBER(E560)),E560&lt;=0)),"Podaj dodatnią cenę lub pozostaw puste",IF(AND(F560&lt;&gt;"",NOT(ISNUMBER(F560))),"P&amp;L brutto musi być liczbą lub pozostać pusty",IF(AND(ISNUMBER(F560),OR(ABS(F560)&gt;1000000000,ROUND(F560,2)&lt;&gt;F560)),"Kwoty: do 2 miejsc po przecinku; wartość bezwzględna wpisu ≤ 1 000 000 000.",""))))))))))))))))</x:f>
      </x:c>
      <x:c r="I560" s="29" t="str">
        <x:f>IF(ISNUMBER(D560),ROUND(D560,8),"")</x:f>
      </x:c>
      <x:c r="J560" s="29" t="n">
        <x:f>IF(ISNUMBER(F560),1,0)</x:f>
        <x:v>0</x:v>
      </x:c>
      <x:c r="K560" s="29" t="n">
        <x:f>IF(COUNTA(A560:F560)=0,0,1)</x:f>
        <x:v>0</x:v>
      </x:c>
    </x:row>
    <x:row r="561" ht="36" customHeight="1">
      <x:c r="A561" s="34"/>
      <x:c r="B561" s="34"/>
      <x:c r="C561" s="35"/>
      <x:c r="D561" s="36"/>
      <x:c r="E561" s="36"/>
      <x:c r="F561" s="37"/>
      <x:c r="G561" s="38" t="n">
        <x:f>IF(K561=0,0,IF(H561="",1,-1))</x:f>
        <x:v>0</x:v>
      </x:c>
      <x:c r="H561" s="33" t="str">
        <x:f>IF(K561=0,"",IF(A561="","Podaj ID wyjścia",IF(IF(IFERROR(OR(CODE(UPPER(LEFT(A561,1)))&lt;65,CODE(UPPER(LEFT(A561,1)))&gt;90),TRUE),TRUE,OR(NOT(ISTEXT(A561)),LEN(A561)&gt;64,LEN(A561)&lt;&gt;LEN(SUBSTITUTE(A561,"*","")),LEN(A561)&lt;&gt;LEN(SUBSTITUTE(A561,"?","")),LEN(A561)&lt;&gt;LEN(SUBSTITUTE(A561,"~","")),LEN(A561)&lt;&gt;LEN(SUBSTITUTE(A561,"=","")),LEN(A561)&lt;&gt;LEN(SUBSTITUTE(A561,"&lt;","")),LEN(A561)&lt;&gt;LEN(SUBSTITUTE(A561,"&gt;","")))),"ID: tekst zaczynający się od A–Z, do 64 znaków; bez *, ?, ~, =, &lt; i &gt;. Przykład: T-001.",IF(COUNTIFS('Exits'!$A$9:$A$608,A561)&lt;&gt;1,"ID wyjścia się powtarza",IF(B561="","Podaj ID nadrzędnej transakcji",IF(IF(IFERROR(OR(CODE(UPPER(LEFT(B561,1)))&lt;65,CODE(UPPER(LEFT(B561,1)))&gt;90),TRUE),TRUE,OR(NOT(ISTEXT(B561)),LEN(B561)&gt;64,LEN(B561)&lt;&gt;LEN(SUBSTITUTE(B561,"*","")),LEN(B561)&lt;&gt;LEN(SUBSTITUTE(B561,"?","")),LEN(B561)&lt;&gt;LEN(SUBSTITUTE(B561,"~","")),LEN(B561)&lt;&gt;LEN(SUBSTITUTE(B561,"=","")),LEN(B561)&lt;&gt;LEN(SUBSTITUTE(B561,"&lt;","")),LEN(B561)&lt;&gt;LEN(SUBSTITUTE(B561,"&gt;","")))),"ID: tekst zaczynający się od A–Z, do 64 znaków; bez *, ?, ~, =, &lt; i &gt;. Przykład: T-001.",IF(COUNTIFS('Trades'!$A$9:$A$208,B561)&lt;&gt;1,"ID musi pasować do jednego wiersza Trades",IF(NOT(ISNUMBER(C561)),"Podaj prawidłowy czas zamknięcia",IF(OR(C561&lt;1,C561&gt;2958465),"Podaj prawidłowy czas zamknięcia",IF(NOT(ISNUMBER(D561)),"Podaj dodatnią zamkniętą ilość",IF(OR(D561&lt;=0,D561&gt;1000000,ROUND(D561,8)&lt;&gt;D561),"Podaj dodatnią zamkniętą ilość",IF(NOT(ISNUMBER(INDEX('Trades'!$D$9:$D$208,MATCH(B561,'Trades'!$A$9:$A$208,0)))),"Podaj prawidłowy czas otwarcia",IF(C561&lt;INDEX('Trades'!$D$9:$D$208,MATCH(B561,'Trades'!$A$9:$A$208,0)),"Wyjście poprzedza otwarcie",IF(AND(E561&lt;&gt;"",OR(NOT(ISNUMBER(E561)),E561&lt;=0)),"Podaj dodatnią cenę lub pozostaw puste",IF(AND(F561&lt;&gt;"",NOT(ISNUMBER(F561))),"P&amp;L brutto musi być liczbą lub pozostać pusty",IF(AND(ISNUMBER(F561),OR(ABS(F561)&gt;1000000000,ROUND(F561,2)&lt;&gt;F561)),"Kwoty: do 2 miejsc po przecinku; wartość bezwzględna wpisu ≤ 1 000 000 000.",""))))))))))))))))</x:f>
      </x:c>
      <x:c r="I561" s="29" t="str">
        <x:f>IF(ISNUMBER(D561),ROUND(D561,8),"")</x:f>
      </x:c>
      <x:c r="J561" s="29" t="n">
        <x:f>IF(ISNUMBER(F561),1,0)</x:f>
        <x:v>0</x:v>
      </x:c>
      <x:c r="K561" s="29" t="n">
        <x:f>IF(COUNTA(A561:F561)=0,0,1)</x:f>
        <x:v>0</x:v>
      </x:c>
    </x:row>
    <x:row r="562" ht="36" customHeight="1">
      <x:c r="A562" s="34"/>
      <x:c r="B562" s="34"/>
      <x:c r="C562" s="35"/>
      <x:c r="D562" s="36"/>
      <x:c r="E562" s="36"/>
      <x:c r="F562" s="37"/>
      <x:c r="G562" s="38" t="n">
        <x:f>IF(K562=0,0,IF(H562="",1,-1))</x:f>
        <x:v>0</x:v>
      </x:c>
      <x:c r="H562" s="33" t="str">
        <x:f>IF(K562=0,"",IF(A562="","Podaj ID wyjścia",IF(IF(IFERROR(OR(CODE(UPPER(LEFT(A562,1)))&lt;65,CODE(UPPER(LEFT(A562,1)))&gt;90),TRUE),TRUE,OR(NOT(ISTEXT(A562)),LEN(A562)&gt;64,LEN(A562)&lt;&gt;LEN(SUBSTITUTE(A562,"*","")),LEN(A562)&lt;&gt;LEN(SUBSTITUTE(A562,"?","")),LEN(A562)&lt;&gt;LEN(SUBSTITUTE(A562,"~","")),LEN(A562)&lt;&gt;LEN(SUBSTITUTE(A562,"=","")),LEN(A562)&lt;&gt;LEN(SUBSTITUTE(A562,"&lt;","")),LEN(A562)&lt;&gt;LEN(SUBSTITUTE(A562,"&gt;","")))),"ID: tekst zaczynający się od A–Z, do 64 znaków; bez *, ?, ~, =, &lt; i &gt;. Przykład: T-001.",IF(COUNTIFS('Exits'!$A$9:$A$608,A562)&lt;&gt;1,"ID wyjścia się powtarza",IF(B562="","Podaj ID nadrzędnej transakcji",IF(IF(IFERROR(OR(CODE(UPPER(LEFT(B562,1)))&lt;65,CODE(UPPER(LEFT(B562,1)))&gt;90),TRUE),TRUE,OR(NOT(ISTEXT(B562)),LEN(B562)&gt;64,LEN(B562)&lt;&gt;LEN(SUBSTITUTE(B562,"*","")),LEN(B562)&lt;&gt;LEN(SUBSTITUTE(B562,"?","")),LEN(B562)&lt;&gt;LEN(SUBSTITUTE(B562,"~","")),LEN(B562)&lt;&gt;LEN(SUBSTITUTE(B562,"=","")),LEN(B562)&lt;&gt;LEN(SUBSTITUTE(B562,"&lt;","")),LEN(B562)&lt;&gt;LEN(SUBSTITUTE(B562,"&gt;","")))),"ID: tekst zaczynający się od A–Z, do 64 znaków; bez *, ?, ~, =, &lt; i &gt;. Przykład: T-001.",IF(COUNTIFS('Trades'!$A$9:$A$208,B562)&lt;&gt;1,"ID musi pasować do jednego wiersza Trades",IF(NOT(ISNUMBER(C562)),"Podaj prawidłowy czas zamknięcia",IF(OR(C562&lt;1,C562&gt;2958465),"Podaj prawidłowy czas zamknięcia",IF(NOT(ISNUMBER(D562)),"Podaj dodatnią zamkniętą ilość",IF(OR(D562&lt;=0,D562&gt;1000000,ROUND(D562,8)&lt;&gt;D562),"Podaj dodatnią zamkniętą ilość",IF(NOT(ISNUMBER(INDEX('Trades'!$D$9:$D$208,MATCH(B562,'Trades'!$A$9:$A$208,0)))),"Podaj prawidłowy czas otwarcia",IF(C562&lt;INDEX('Trades'!$D$9:$D$208,MATCH(B562,'Trades'!$A$9:$A$208,0)),"Wyjście poprzedza otwarcie",IF(AND(E562&lt;&gt;"",OR(NOT(ISNUMBER(E562)),E562&lt;=0)),"Podaj dodatnią cenę lub pozostaw puste",IF(AND(F562&lt;&gt;"",NOT(ISNUMBER(F562))),"P&amp;L brutto musi być liczbą lub pozostać pusty",IF(AND(ISNUMBER(F562),OR(ABS(F562)&gt;1000000000,ROUND(F562,2)&lt;&gt;F562)),"Kwoty: do 2 miejsc po przecinku; wartość bezwzględna wpisu ≤ 1 000 000 000.",""))))))))))))))))</x:f>
      </x:c>
      <x:c r="I562" s="29" t="str">
        <x:f>IF(ISNUMBER(D562),ROUND(D562,8),"")</x:f>
      </x:c>
      <x:c r="J562" s="29" t="n">
        <x:f>IF(ISNUMBER(F562),1,0)</x:f>
        <x:v>0</x:v>
      </x:c>
      <x:c r="K562" s="29" t="n">
        <x:f>IF(COUNTA(A562:F562)=0,0,1)</x:f>
        <x:v>0</x:v>
      </x:c>
    </x:row>
    <x:row r="563" ht="36" customHeight="1">
      <x:c r="A563" s="34"/>
      <x:c r="B563" s="34"/>
      <x:c r="C563" s="35"/>
      <x:c r="D563" s="36"/>
      <x:c r="E563" s="36"/>
      <x:c r="F563" s="37"/>
      <x:c r="G563" s="38" t="n">
        <x:f>IF(K563=0,0,IF(H563="",1,-1))</x:f>
        <x:v>0</x:v>
      </x:c>
      <x:c r="H563" s="33" t="str">
        <x:f>IF(K563=0,"",IF(A563="","Podaj ID wyjścia",IF(IF(IFERROR(OR(CODE(UPPER(LEFT(A563,1)))&lt;65,CODE(UPPER(LEFT(A563,1)))&gt;90),TRUE),TRUE,OR(NOT(ISTEXT(A563)),LEN(A563)&gt;64,LEN(A563)&lt;&gt;LEN(SUBSTITUTE(A563,"*","")),LEN(A563)&lt;&gt;LEN(SUBSTITUTE(A563,"?","")),LEN(A563)&lt;&gt;LEN(SUBSTITUTE(A563,"~","")),LEN(A563)&lt;&gt;LEN(SUBSTITUTE(A563,"=","")),LEN(A563)&lt;&gt;LEN(SUBSTITUTE(A563,"&lt;","")),LEN(A563)&lt;&gt;LEN(SUBSTITUTE(A563,"&gt;","")))),"ID: tekst zaczynający się od A–Z, do 64 znaków; bez *, ?, ~, =, &lt; i &gt;. Przykład: T-001.",IF(COUNTIFS('Exits'!$A$9:$A$608,A563)&lt;&gt;1,"ID wyjścia się powtarza",IF(B563="","Podaj ID nadrzędnej transakcji",IF(IF(IFERROR(OR(CODE(UPPER(LEFT(B563,1)))&lt;65,CODE(UPPER(LEFT(B563,1)))&gt;90),TRUE),TRUE,OR(NOT(ISTEXT(B563)),LEN(B563)&gt;64,LEN(B563)&lt;&gt;LEN(SUBSTITUTE(B563,"*","")),LEN(B563)&lt;&gt;LEN(SUBSTITUTE(B563,"?","")),LEN(B563)&lt;&gt;LEN(SUBSTITUTE(B563,"~","")),LEN(B563)&lt;&gt;LEN(SUBSTITUTE(B563,"=","")),LEN(B563)&lt;&gt;LEN(SUBSTITUTE(B563,"&lt;","")),LEN(B563)&lt;&gt;LEN(SUBSTITUTE(B563,"&gt;","")))),"ID: tekst zaczynający się od A–Z, do 64 znaków; bez *, ?, ~, =, &lt; i &gt;. Przykład: T-001.",IF(COUNTIFS('Trades'!$A$9:$A$208,B563)&lt;&gt;1,"ID musi pasować do jednego wiersza Trades",IF(NOT(ISNUMBER(C563)),"Podaj prawidłowy czas zamknięcia",IF(OR(C563&lt;1,C563&gt;2958465),"Podaj prawidłowy czas zamknięcia",IF(NOT(ISNUMBER(D563)),"Podaj dodatnią zamkniętą ilość",IF(OR(D563&lt;=0,D563&gt;1000000,ROUND(D563,8)&lt;&gt;D563),"Podaj dodatnią zamkniętą ilość",IF(NOT(ISNUMBER(INDEX('Trades'!$D$9:$D$208,MATCH(B563,'Trades'!$A$9:$A$208,0)))),"Podaj prawidłowy czas otwarcia",IF(C563&lt;INDEX('Trades'!$D$9:$D$208,MATCH(B563,'Trades'!$A$9:$A$208,0)),"Wyjście poprzedza otwarcie",IF(AND(E563&lt;&gt;"",OR(NOT(ISNUMBER(E563)),E563&lt;=0)),"Podaj dodatnią cenę lub pozostaw puste",IF(AND(F563&lt;&gt;"",NOT(ISNUMBER(F563))),"P&amp;L brutto musi być liczbą lub pozostać pusty",IF(AND(ISNUMBER(F563),OR(ABS(F563)&gt;1000000000,ROUND(F563,2)&lt;&gt;F563)),"Kwoty: do 2 miejsc po przecinku; wartość bezwzględna wpisu ≤ 1 000 000 000.",""))))))))))))))))</x:f>
      </x:c>
      <x:c r="I563" s="29" t="str">
        <x:f>IF(ISNUMBER(D563),ROUND(D563,8),"")</x:f>
      </x:c>
      <x:c r="J563" s="29" t="n">
        <x:f>IF(ISNUMBER(F563),1,0)</x:f>
        <x:v>0</x:v>
      </x:c>
      <x:c r="K563" s="29" t="n">
        <x:f>IF(COUNTA(A563:F563)=0,0,1)</x:f>
        <x:v>0</x:v>
      </x:c>
    </x:row>
    <x:row r="564" ht="36" customHeight="1">
      <x:c r="A564" s="34"/>
      <x:c r="B564" s="34"/>
      <x:c r="C564" s="35"/>
      <x:c r="D564" s="36"/>
      <x:c r="E564" s="36"/>
      <x:c r="F564" s="37"/>
      <x:c r="G564" s="38" t="n">
        <x:f>IF(K564=0,0,IF(H564="",1,-1))</x:f>
        <x:v>0</x:v>
      </x:c>
      <x:c r="H564" s="33" t="str">
        <x:f>IF(K564=0,"",IF(A564="","Podaj ID wyjścia",IF(IF(IFERROR(OR(CODE(UPPER(LEFT(A564,1)))&lt;65,CODE(UPPER(LEFT(A564,1)))&gt;90),TRUE),TRUE,OR(NOT(ISTEXT(A564)),LEN(A564)&gt;64,LEN(A564)&lt;&gt;LEN(SUBSTITUTE(A564,"*","")),LEN(A564)&lt;&gt;LEN(SUBSTITUTE(A564,"?","")),LEN(A564)&lt;&gt;LEN(SUBSTITUTE(A564,"~","")),LEN(A564)&lt;&gt;LEN(SUBSTITUTE(A564,"=","")),LEN(A564)&lt;&gt;LEN(SUBSTITUTE(A564,"&lt;","")),LEN(A564)&lt;&gt;LEN(SUBSTITUTE(A564,"&gt;","")))),"ID: tekst zaczynający się od A–Z, do 64 znaków; bez *, ?, ~, =, &lt; i &gt;. Przykład: T-001.",IF(COUNTIFS('Exits'!$A$9:$A$608,A564)&lt;&gt;1,"ID wyjścia się powtarza",IF(B564="","Podaj ID nadrzędnej transakcji",IF(IF(IFERROR(OR(CODE(UPPER(LEFT(B564,1)))&lt;65,CODE(UPPER(LEFT(B564,1)))&gt;90),TRUE),TRUE,OR(NOT(ISTEXT(B564)),LEN(B564)&gt;64,LEN(B564)&lt;&gt;LEN(SUBSTITUTE(B564,"*","")),LEN(B564)&lt;&gt;LEN(SUBSTITUTE(B564,"?","")),LEN(B564)&lt;&gt;LEN(SUBSTITUTE(B564,"~","")),LEN(B564)&lt;&gt;LEN(SUBSTITUTE(B564,"=","")),LEN(B564)&lt;&gt;LEN(SUBSTITUTE(B564,"&lt;","")),LEN(B564)&lt;&gt;LEN(SUBSTITUTE(B564,"&gt;","")))),"ID: tekst zaczynający się od A–Z, do 64 znaków; bez *, ?, ~, =, &lt; i &gt;. Przykład: T-001.",IF(COUNTIFS('Trades'!$A$9:$A$208,B564)&lt;&gt;1,"ID musi pasować do jednego wiersza Trades",IF(NOT(ISNUMBER(C564)),"Podaj prawidłowy czas zamknięcia",IF(OR(C564&lt;1,C564&gt;2958465),"Podaj prawidłowy czas zamknięcia",IF(NOT(ISNUMBER(D564)),"Podaj dodatnią zamkniętą ilość",IF(OR(D564&lt;=0,D564&gt;1000000,ROUND(D564,8)&lt;&gt;D564),"Podaj dodatnią zamkniętą ilość",IF(NOT(ISNUMBER(INDEX('Trades'!$D$9:$D$208,MATCH(B564,'Trades'!$A$9:$A$208,0)))),"Podaj prawidłowy czas otwarcia",IF(C564&lt;INDEX('Trades'!$D$9:$D$208,MATCH(B564,'Trades'!$A$9:$A$208,0)),"Wyjście poprzedza otwarcie",IF(AND(E564&lt;&gt;"",OR(NOT(ISNUMBER(E564)),E564&lt;=0)),"Podaj dodatnią cenę lub pozostaw puste",IF(AND(F564&lt;&gt;"",NOT(ISNUMBER(F564))),"P&amp;L brutto musi być liczbą lub pozostać pusty",IF(AND(ISNUMBER(F564),OR(ABS(F564)&gt;1000000000,ROUND(F564,2)&lt;&gt;F564)),"Kwoty: do 2 miejsc po przecinku; wartość bezwzględna wpisu ≤ 1 000 000 000.",""))))))))))))))))</x:f>
      </x:c>
      <x:c r="I564" s="29" t="str">
        <x:f>IF(ISNUMBER(D564),ROUND(D564,8),"")</x:f>
      </x:c>
      <x:c r="J564" s="29" t="n">
        <x:f>IF(ISNUMBER(F564),1,0)</x:f>
        <x:v>0</x:v>
      </x:c>
      <x:c r="K564" s="29" t="n">
        <x:f>IF(COUNTA(A564:F564)=0,0,1)</x:f>
        <x:v>0</x:v>
      </x:c>
    </x:row>
    <x:row r="565" ht="36" customHeight="1">
      <x:c r="A565" s="34"/>
      <x:c r="B565" s="34"/>
      <x:c r="C565" s="35"/>
      <x:c r="D565" s="36"/>
      <x:c r="E565" s="36"/>
      <x:c r="F565" s="37"/>
      <x:c r="G565" s="38" t="n">
        <x:f>IF(K565=0,0,IF(H565="",1,-1))</x:f>
        <x:v>0</x:v>
      </x:c>
      <x:c r="H565" s="33" t="str">
        <x:f>IF(K565=0,"",IF(A565="","Podaj ID wyjścia",IF(IF(IFERROR(OR(CODE(UPPER(LEFT(A565,1)))&lt;65,CODE(UPPER(LEFT(A565,1)))&gt;90),TRUE),TRUE,OR(NOT(ISTEXT(A565)),LEN(A565)&gt;64,LEN(A565)&lt;&gt;LEN(SUBSTITUTE(A565,"*","")),LEN(A565)&lt;&gt;LEN(SUBSTITUTE(A565,"?","")),LEN(A565)&lt;&gt;LEN(SUBSTITUTE(A565,"~","")),LEN(A565)&lt;&gt;LEN(SUBSTITUTE(A565,"=","")),LEN(A565)&lt;&gt;LEN(SUBSTITUTE(A565,"&lt;","")),LEN(A565)&lt;&gt;LEN(SUBSTITUTE(A565,"&gt;","")))),"ID: tekst zaczynający się od A–Z, do 64 znaków; bez *, ?, ~, =, &lt; i &gt;. Przykład: T-001.",IF(COUNTIFS('Exits'!$A$9:$A$608,A565)&lt;&gt;1,"ID wyjścia się powtarza",IF(B565="","Podaj ID nadrzędnej transakcji",IF(IF(IFERROR(OR(CODE(UPPER(LEFT(B565,1)))&lt;65,CODE(UPPER(LEFT(B565,1)))&gt;90),TRUE),TRUE,OR(NOT(ISTEXT(B565)),LEN(B565)&gt;64,LEN(B565)&lt;&gt;LEN(SUBSTITUTE(B565,"*","")),LEN(B565)&lt;&gt;LEN(SUBSTITUTE(B565,"?","")),LEN(B565)&lt;&gt;LEN(SUBSTITUTE(B565,"~","")),LEN(B565)&lt;&gt;LEN(SUBSTITUTE(B565,"=","")),LEN(B565)&lt;&gt;LEN(SUBSTITUTE(B565,"&lt;","")),LEN(B565)&lt;&gt;LEN(SUBSTITUTE(B565,"&gt;","")))),"ID: tekst zaczynający się od A–Z, do 64 znaków; bez *, ?, ~, =, &lt; i &gt;. Przykład: T-001.",IF(COUNTIFS('Trades'!$A$9:$A$208,B565)&lt;&gt;1,"ID musi pasować do jednego wiersza Trades",IF(NOT(ISNUMBER(C565)),"Podaj prawidłowy czas zamknięcia",IF(OR(C565&lt;1,C565&gt;2958465),"Podaj prawidłowy czas zamknięcia",IF(NOT(ISNUMBER(D565)),"Podaj dodatnią zamkniętą ilość",IF(OR(D565&lt;=0,D565&gt;1000000,ROUND(D565,8)&lt;&gt;D565),"Podaj dodatnią zamkniętą ilość",IF(NOT(ISNUMBER(INDEX('Trades'!$D$9:$D$208,MATCH(B565,'Trades'!$A$9:$A$208,0)))),"Podaj prawidłowy czas otwarcia",IF(C565&lt;INDEX('Trades'!$D$9:$D$208,MATCH(B565,'Trades'!$A$9:$A$208,0)),"Wyjście poprzedza otwarcie",IF(AND(E565&lt;&gt;"",OR(NOT(ISNUMBER(E565)),E565&lt;=0)),"Podaj dodatnią cenę lub pozostaw puste",IF(AND(F565&lt;&gt;"",NOT(ISNUMBER(F565))),"P&amp;L brutto musi być liczbą lub pozostać pusty",IF(AND(ISNUMBER(F565),OR(ABS(F565)&gt;1000000000,ROUND(F565,2)&lt;&gt;F565)),"Kwoty: do 2 miejsc po przecinku; wartość bezwzględna wpisu ≤ 1 000 000 000.",""))))))))))))))))</x:f>
      </x:c>
      <x:c r="I565" s="29" t="str">
        <x:f>IF(ISNUMBER(D565),ROUND(D565,8),"")</x:f>
      </x:c>
      <x:c r="J565" s="29" t="n">
        <x:f>IF(ISNUMBER(F565),1,0)</x:f>
        <x:v>0</x:v>
      </x:c>
      <x:c r="K565" s="29" t="n">
        <x:f>IF(COUNTA(A565:F565)=0,0,1)</x:f>
        <x:v>0</x:v>
      </x:c>
    </x:row>
    <x:row r="566" ht="36" customHeight="1">
      <x:c r="A566" s="34"/>
      <x:c r="B566" s="34"/>
      <x:c r="C566" s="35"/>
      <x:c r="D566" s="36"/>
      <x:c r="E566" s="36"/>
      <x:c r="F566" s="37"/>
      <x:c r="G566" s="38" t="n">
        <x:f>IF(K566=0,0,IF(H566="",1,-1))</x:f>
        <x:v>0</x:v>
      </x:c>
      <x:c r="H566" s="33" t="str">
        <x:f>IF(K566=0,"",IF(A566="","Podaj ID wyjścia",IF(IF(IFERROR(OR(CODE(UPPER(LEFT(A566,1)))&lt;65,CODE(UPPER(LEFT(A566,1)))&gt;90),TRUE),TRUE,OR(NOT(ISTEXT(A566)),LEN(A566)&gt;64,LEN(A566)&lt;&gt;LEN(SUBSTITUTE(A566,"*","")),LEN(A566)&lt;&gt;LEN(SUBSTITUTE(A566,"?","")),LEN(A566)&lt;&gt;LEN(SUBSTITUTE(A566,"~","")),LEN(A566)&lt;&gt;LEN(SUBSTITUTE(A566,"=","")),LEN(A566)&lt;&gt;LEN(SUBSTITUTE(A566,"&lt;","")),LEN(A566)&lt;&gt;LEN(SUBSTITUTE(A566,"&gt;","")))),"ID: tekst zaczynający się od A–Z, do 64 znaków; bez *, ?, ~, =, &lt; i &gt;. Przykład: T-001.",IF(COUNTIFS('Exits'!$A$9:$A$608,A566)&lt;&gt;1,"ID wyjścia się powtarza",IF(B566="","Podaj ID nadrzędnej transakcji",IF(IF(IFERROR(OR(CODE(UPPER(LEFT(B566,1)))&lt;65,CODE(UPPER(LEFT(B566,1)))&gt;90),TRUE),TRUE,OR(NOT(ISTEXT(B566)),LEN(B566)&gt;64,LEN(B566)&lt;&gt;LEN(SUBSTITUTE(B566,"*","")),LEN(B566)&lt;&gt;LEN(SUBSTITUTE(B566,"?","")),LEN(B566)&lt;&gt;LEN(SUBSTITUTE(B566,"~","")),LEN(B566)&lt;&gt;LEN(SUBSTITUTE(B566,"=","")),LEN(B566)&lt;&gt;LEN(SUBSTITUTE(B566,"&lt;","")),LEN(B566)&lt;&gt;LEN(SUBSTITUTE(B566,"&gt;","")))),"ID: tekst zaczynający się od A–Z, do 64 znaków; bez *, ?, ~, =, &lt; i &gt;. Przykład: T-001.",IF(COUNTIFS('Trades'!$A$9:$A$208,B566)&lt;&gt;1,"ID musi pasować do jednego wiersza Trades",IF(NOT(ISNUMBER(C566)),"Podaj prawidłowy czas zamknięcia",IF(OR(C566&lt;1,C566&gt;2958465),"Podaj prawidłowy czas zamknięcia",IF(NOT(ISNUMBER(D566)),"Podaj dodatnią zamkniętą ilość",IF(OR(D566&lt;=0,D566&gt;1000000,ROUND(D566,8)&lt;&gt;D566),"Podaj dodatnią zamkniętą ilość",IF(NOT(ISNUMBER(INDEX('Trades'!$D$9:$D$208,MATCH(B566,'Trades'!$A$9:$A$208,0)))),"Podaj prawidłowy czas otwarcia",IF(C566&lt;INDEX('Trades'!$D$9:$D$208,MATCH(B566,'Trades'!$A$9:$A$208,0)),"Wyjście poprzedza otwarcie",IF(AND(E566&lt;&gt;"",OR(NOT(ISNUMBER(E566)),E566&lt;=0)),"Podaj dodatnią cenę lub pozostaw puste",IF(AND(F566&lt;&gt;"",NOT(ISNUMBER(F566))),"P&amp;L brutto musi być liczbą lub pozostać pusty",IF(AND(ISNUMBER(F566),OR(ABS(F566)&gt;1000000000,ROUND(F566,2)&lt;&gt;F566)),"Kwoty: do 2 miejsc po przecinku; wartość bezwzględna wpisu ≤ 1 000 000 000.",""))))))))))))))))</x:f>
      </x:c>
      <x:c r="I566" s="29" t="str">
        <x:f>IF(ISNUMBER(D566),ROUND(D566,8),"")</x:f>
      </x:c>
      <x:c r="J566" s="29" t="n">
        <x:f>IF(ISNUMBER(F566),1,0)</x:f>
        <x:v>0</x:v>
      </x:c>
      <x:c r="K566" s="29" t="n">
        <x:f>IF(COUNTA(A566:F566)=0,0,1)</x:f>
        <x:v>0</x:v>
      </x:c>
    </x:row>
    <x:row r="567" ht="36" customHeight="1">
      <x:c r="A567" s="34"/>
      <x:c r="B567" s="34"/>
      <x:c r="C567" s="35"/>
      <x:c r="D567" s="36"/>
      <x:c r="E567" s="36"/>
      <x:c r="F567" s="37"/>
      <x:c r="G567" s="38" t="n">
        <x:f>IF(K567=0,0,IF(H567="",1,-1))</x:f>
        <x:v>0</x:v>
      </x:c>
      <x:c r="H567" s="33" t="str">
        <x:f>IF(K567=0,"",IF(A567="","Podaj ID wyjścia",IF(IF(IFERROR(OR(CODE(UPPER(LEFT(A567,1)))&lt;65,CODE(UPPER(LEFT(A567,1)))&gt;90),TRUE),TRUE,OR(NOT(ISTEXT(A567)),LEN(A567)&gt;64,LEN(A567)&lt;&gt;LEN(SUBSTITUTE(A567,"*","")),LEN(A567)&lt;&gt;LEN(SUBSTITUTE(A567,"?","")),LEN(A567)&lt;&gt;LEN(SUBSTITUTE(A567,"~","")),LEN(A567)&lt;&gt;LEN(SUBSTITUTE(A567,"=","")),LEN(A567)&lt;&gt;LEN(SUBSTITUTE(A567,"&lt;","")),LEN(A567)&lt;&gt;LEN(SUBSTITUTE(A567,"&gt;","")))),"ID: tekst zaczynający się od A–Z, do 64 znaków; bez *, ?, ~, =, &lt; i &gt;. Przykład: T-001.",IF(COUNTIFS('Exits'!$A$9:$A$608,A567)&lt;&gt;1,"ID wyjścia się powtarza",IF(B567="","Podaj ID nadrzędnej transakcji",IF(IF(IFERROR(OR(CODE(UPPER(LEFT(B567,1)))&lt;65,CODE(UPPER(LEFT(B567,1)))&gt;90),TRUE),TRUE,OR(NOT(ISTEXT(B567)),LEN(B567)&gt;64,LEN(B567)&lt;&gt;LEN(SUBSTITUTE(B567,"*","")),LEN(B567)&lt;&gt;LEN(SUBSTITUTE(B567,"?","")),LEN(B567)&lt;&gt;LEN(SUBSTITUTE(B567,"~","")),LEN(B567)&lt;&gt;LEN(SUBSTITUTE(B567,"=","")),LEN(B567)&lt;&gt;LEN(SUBSTITUTE(B567,"&lt;","")),LEN(B567)&lt;&gt;LEN(SUBSTITUTE(B567,"&gt;","")))),"ID: tekst zaczynający się od A–Z, do 64 znaków; bez *, ?, ~, =, &lt; i &gt;. Przykład: T-001.",IF(COUNTIFS('Trades'!$A$9:$A$208,B567)&lt;&gt;1,"ID musi pasować do jednego wiersza Trades",IF(NOT(ISNUMBER(C567)),"Podaj prawidłowy czas zamknięcia",IF(OR(C567&lt;1,C567&gt;2958465),"Podaj prawidłowy czas zamknięcia",IF(NOT(ISNUMBER(D567)),"Podaj dodatnią zamkniętą ilość",IF(OR(D567&lt;=0,D567&gt;1000000,ROUND(D567,8)&lt;&gt;D567),"Podaj dodatnią zamkniętą ilość",IF(NOT(ISNUMBER(INDEX('Trades'!$D$9:$D$208,MATCH(B567,'Trades'!$A$9:$A$208,0)))),"Podaj prawidłowy czas otwarcia",IF(C567&lt;INDEX('Trades'!$D$9:$D$208,MATCH(B567,'Trades'!$A$9:$A$208,0)),"Wyjście poprzedza otwarcie",IF(AND(E567&lt;&gt;"",OR(NOT(ISNUMBER(E567)),E567&lt;=0)),"Podaj dodatnią cenę lub pozostaw puste",IF(AND(F567&lt;&gt;"",NOT(ISNUMBER(F567))),"P&amp;L brutto musi być liczbą lub pozostać pusty",IF(AND(ISNUMBER(F567),OR(ABS(F567)&gt;1000000000,ROUND(F567,2)&lt;&gt;F567)),"Kwoty: do 2 miejsc po przecinku; wartość bezwzględna wpisu ≤ 1 000 000 000.",""))))))))))))))))</x:f>
      </x:c>
      <x:c r="I567" s="29" t="str">
        <x:f>IF(ISNUMBER(D567),ROUND(D567,8),"")</x:f>
      </x:c>
      <x:c r="J567" s="29" t="n">
        <x:f>IF(ISNUMBER(F567),1,0)</x:f>
        <x:v>0</x:v>
      </x:c>
      <x:c r="K567" s="29" t="n">
        <x:f>IF(COUNTA(A567:F567)=0,0,1)</x:f>
        <x:v>0</x:v>
      </x:c>
    </x:row>
    <x:row r="568" ht="36" customHeight="1">
      <x:c r="A568" s="34"/>
      <x:c r="B568" s="34"/>
      <x:c r="C568" s="35"/>
      <x:c r="D568" s="36"/>
      <x:c r="E568" s="36"/>
      <x:c r="F568" s="37"/>
      <x:c r="G568" s="38" t="n">
        <x:f>IF(K568=0,0,IF(H568="",1,-1))</x:f>
        <x:v>0</x:v>
      </x:c>
      <x:c r="H568" s="33" t="str">
        <x:f>IF(K568=0,"",IF(A568="","Podaj ID wyjścia",IF(IF(IFERROR(OR(CODE(UPPER(LEFT(A568,1)))&lt;65,CODE(UPPER(LEFT(A568,1)))&gt;90),TRUE),TRUE,OR(NOT(ISTEXT(A568)),LEN(A568)&gt;64,LEN(A568)&lt;&gt;LEN(SUBSTITUTE(A568,"*","")),LEN(A568)&lt;&gt;LEN(SUBSTITUTE(A568,"?","")),LEN(A568)&lt;&gt;LEN(SUBSTITUTE(A568,"~","")),LEN(A568)&lt;&gt;LEN(SUBSTITUTE(A568,"=","")),LEN(A568)&lt;&gt;LEN(SUBSTITUTE(A568,"&lt;","")),LEN(A568)&lt;&gt;LEN(SUBSTITUTE(A568,"&gt;","")))),"ID: tekst zaczynający się od A–Z, do 64 znaków; bez *, ?, ~, =, &lt; i &gt;. Przykład: T-001.",IF(COUNTIFS('Exits'!$A$9:$A$608,A568)&lt;&gt;1,"ID wyjścia się powtarza",IF(B568="","Podaj ID nadrzędnej transakcji",IF(IF(IFERROR(OR(CODE(UPPER(LEFT(B568,1)))&lt;65,CODE(UPPER(LEFT(B568,1)))&gt;90),TRUE),TRUE,OR(NOT(ISTEXT(B568)),LEN(B568)&gt;64,LEN(B568)&lt;&gt;LEN(SUBSTITUTE(B568,"*","")),LEN(B568)&lt;&gt;LEN(SUBSTITUTE(B568,"?","")),LEN(B568)&lt;&gt;LEN(SUBSTITUTE(B568,"~","")),LEN(B568)&lt;&gt;LEN(SUBSTITUTE(B568,"=","")),LEN(B568)&lt;&gt;LEN(SUBSTITUTE(B568,"&lt;","")),LEN(B568)&lt;&gt;LEN(SUBSTITUTE(B568,"&gt;","")))),"ID: tekst zaczynający się od A–Z, do 64 znaków; bez *, ?, ~, =, &lt; i &gt;. Przykład: T-001.",IF(COUNTIFS('Trades'!$A$9:$A$208,B568)&lt;&gt;1,"ID musi pasować do jednego wiersza Trades",IF(NOT(ISNUMBER(C568)),"Podaj prawidłowy czas zamknięcia",IF(OR(C568&lt;1,C568&gt;2958465),"Podaj prawidłowy czas zamknięcia",IF(NOT(ISNUMBER(D568)),"Podaj dodatnią zamkniętą ilość",IF(OR(D568&lt;=0,D568&gt;1000000,ROUND(D568,8)&lt;&gt;D568),"Podaj dodatnią zamkniętą ilość",IF(NOT(ISNUMBER(INDEX('Trades'!$D$9:$D$208,MATCH(B568,'Trades'!$A$9:$A$208,0)))),"Podaj prawidłowy czas otwarcia",IF(C568&lt;INDEX('Trades'!$D$9:$D$208,MATCH(B568,'Trades'!$A$9:$A$208,0)),"Wyjście poprzedza otwarcie",IF(AND(E568&lt;&gt;"",OR(NOT(ISNUMBER(E568)),E568&lt;=0)),"Podaj dodatnią cenę lub pozostaw puste",IF(AND(F568&lt;&gt;"",NOT(ISNUMBER(F568))),"P&amp;L brutto musi być liczbą lub pozostać pusty",IF(AND(ISNUMBER(F568),OR(ABS(F568)&gt;1000000000,ROUND(F568,2)&lt;&gt;F568)),"Kwoty: do 2 miejsc po przecinku; wartość bezwzględna wpisu ≤ 1 000 000 000.",""))))))))))))))))</x:f>
      </x:c>
      <x:c r="I568" s="29" t="str">
        <x:f>IF(ISNUMBER(D568),ROUND(D568,8),"")</x:f>
      </x:c>
      <x:c r="J568" s="29" t="n">
        <x:f>IF(ISNUMBER(F568),1,0)</x:f>
        <x:v>0</x:v>
      </x:c>
      <x:c r="K568" s="29" t="n">
        <x:f>IF(COUNTA(A568:F568)=0,0,1)</x:f>
        <x:v>0</x:v>
      </x:c>
    </x:row>
    <x:row r="569" ht="36" customHeight="1">
      <x:c r="A569" s="34"/>
      <x:c r="B569" s="34"/>
      <x:c r="C569" s="35"/>
      <x:c r="D569" s="36"/>
      <x:c r="E569" s="36"/>
      <x:c r="F569" s="37"/>
      <x:c r="G569" s="38" t="n">
        <x:f>IF(K569=0,0,IF(H569="",1,-1))</x:f>
        <x:v>0</x:v>
      </x:c>
      <x:c r="H569" s="33" t="str">
        <x:f>IF(K569=0,"",IF(A569="","Podaj ID wyjścia",IF(IF(IFERROR(OR(CODE(UPPER(LEFT(A569,1)))&lt;65,CODE(UPPER(LEFT(A569,1)))&gt;90),TRUE),TRUE,OR(NOT(ISTEXT(A569)),LEN(A569)&gt;64,LEN(A569)&lt;&gt;LEN(SUBSTITUTE(A569,"*","")),LEN(A569)&lt;&gt;LEN(SUBSTITUTE(A569,"?","")),LEN(A569)&lt;&gt;LEN(SUBSTITUTE(A569,"~","")),LEN(A569)&lt;&gt;LEN(SUBSTITUTE(A569,"=","")),LEN(A569)&lt;&gt;LEN(SUBSTITUTE(A569,"&lt;","")),LEN(A569)&lt;&gt;LEN(SUBSTITUTE(A569,"&gt;","")))),"ID: tekst zaczynający się od A–Z, do 64 znaków; bez *, ?, ~, =, &lt; i &gt;. Przykład: T-001.",IF(COUNTIFS('Exits'!$A$9:$A$608,A569)&lt;&gt;1,"ID wyjścia się powtarza",IF(B569="","Podaj ID nadrzędnej transakcji",IF(IF(IFERROR(OR(CODE(UPPER(LEFT(B569,1)))&lt;65,CODE(UPPER(LEFT(B569,1)))&gt;90),TRUE),TRUE,OR(NOT(ISTEXT(B569)),LEN(B569)&gt;64,LEN(B569)&lt;&gt;LEN(SUBSTITUTE(B569,"*","")),LEN(B569)&lt;&gt;LEN(SUBSTITUTE(B569,"?","")),LEN(B569)&lt;&gt;LEN(SUBSTITUTE(B569,"~","")),LEN(B569)&lt;&gt;LEN(SUBSTITUTE(B569,"=","")),LEN(B569)&lt;&gt;LEN(SUBSTITUTE(B569,"&lt;","")),LEN(B569)&lt;&gt;LEN(SUBSTITUTE(B569,"&gt;","")))),"ID: tekst zaczynający się od A–Z, do 64 znaków; bez *, ?, ~, =, &lt; i &gt;. Przykład: T-001.",IF(COUNTIFS('Trades'!$A$9:$A$208,B569)&lt;&gt;1,"ID musi pasować do jednego wiersza Trades",IF(NOT(ISNUMBER(C569)),"Podaj prawidłowy czas zamknięcia",IF(OR(C569&lt;1,C569&gt;2958465),"Podaj prawidłowy czas zamknięcia",IF(NOT(ISNUMBER(D569)),"Podaj dodatnią zamkniętą ilość",IF(OR(D569&lt;=0,D569&gt;1000000,ROUND(D569,8)&lt;&gt;D569),"Podaj dodatnią zamkniętą ilość",IF(NOT(ISNUMBER(INDEX('Trades'!$D$9:$D$208,MATCH(B569,'Trades'!$A$9:$A$208,0)))),"Podaj prawidłowy czas otwarcia",IF(C569&lt;INDEX('Trades'!$D$9:$D$208,MATCH(B569,'Trades'!$A$9:$A$208,0)),"Wyjście poprzedza otwarcie",IF(AND(E569&lt;&gt;"",OR(NOT(ISNUMBER(E569)),E569&lt;=0)),"Podaj dodatnią cenę lub pozostaw puste",IF(AND(F569&lt;&gt;"",NOT(ISNUMBER(F569))),"P&amp;L brutto musi być liczbą lub pozostać pusty",IF(AND(ISNUMBER(F569),OR(ABS(F569)&gt;1000000000,ROUND(F569,2)&lt;&gt;F569)),"Kwoty: do 2 miejsc po przecinku; wartość bezwzględna wpisu ≤ 1 000 000 000.",""))))))))))))))))</x:f>
      </x:c>
      <x:c r="I569" s="29" t="str">
        <x:f>IF(ISNUMBER(D569),ROUND(D569,8),"")</x:f>
      </x:c>
      <x:c r="J569" s="29" t="n">
        <x:f>IF(ISNUMBER(F569),1,0)</x:f>
        <x:v>0</x:v>
      </x:c>
      <x:c r="K569" s="29" t="n">
        <x:f>IF(COUNTA(A569:F569)=0,0,1)</x:f>
        <x:v>0</x:v>
      </x:c>
    </x:row>
    <x:row r="570" ht="36" customHeight="1">
      <x:c r="A570" s="34"/>
      <x:c r="B570" s="34"/>
      <x:c r="C570" s="35"/>
      <x:c r="D570" s="36"/>
      <x:c r="E570" s="36"/>
      <x:c r="F570" s="37"/>
      <x:c r="G570" s="38" t="n">
        <x:f>IF(K570=0,0,IF(H570="",1,-1))</x:f>
        <x:v>0</x:v>
      </x:c>
      <x:c r="H570" s="33" t="str">
        <x:f>IF(K570=0,"",IF(A570="","Podaj ID wyjścia",IF(IF(IFERROR(OR(CODE(UPPER(LEFT(A570,1)))&lt;65,CODE(UPPER(LEFT(A570,1)))&gt;90),TRUE),TRUE,OR(NOT(ISTEXT(A570)),LEN(A570)&gt;64,LEN(A570)&lt;&gt;LEN(SUBSTITUTE(A570,"*","")),LEN(A570)&lt;&gt;LEN(SUBSTITUTE(A570,"?","")),LEN(A570)&lt;&gt;LEN(SUBSTITUTE(A570,"~","")),LEN(A570)&lt;&gt;LEN(SUBSTITUTE(A570,"=","")),LEN(A570)&lt;&gt;LEN(SUBSTITUTE(A570,"&lt;","")),LEN(A570)&lt;&gt;LEN(SUBSTITUTE(A570,"&gt;","")))),"ID: tekst zaczynający się od A–Z, do 64 znaków; bez *, ?, ~, =, &lt; i &gt;. Przykład: T-001.",IF(COUNTIFS('Exits'!$A$9:$A$608,A570)&lt;&gt;1,"ID wyjścia się powtarza",IF(B570="","Podaj ID nadrzędnej transakcji",IF(IF(IFERROR(OR(CODE(UPPER(LEFT(B570,1)))&lt;65,CODE(UPPER(LEFT(B570,1)))&gt;90),TRUE),TRUE,OR(NOT(ISTEXT(B570)),LEN(B570)&gt;64,LEN(B570)&lt;&gt;LEN(SUBSTITUTE(B570,"*","")),LEN(B570)&lt;&gt;LEN(SUBSTITUTE(B570,"?","")),LEN(B570)&lt;&gt;LEN(SUBSTITUTE(B570,"~","")),LEN(B570)&lt;&gt;LEN(SUBSTITUTE(B570,"=","")),LEN(B570)&lt;&gt;LEN(SUBSTITUTE(B570,"&lt;","")),LEN(B570)&lt;&gt;LEN(SUBSTITUTE(B570,"&gt;","")))),"ID: tekst zaczynający się od A–Z, do 64 znaków; bez *, ?, ~, =, &lt; i &gt;. Przykład: T-001.",IF(COUNTIFS('Trades'!$A$9:$A$208,B570)&lt;&gt;1,"ID musi pasować do jednego wiersza Trades",IF(NOT(ISNUMBER(C570)),"Podaj prawidłowy czas zamknięcia",IF(OR(C570&lt;1,C570&gt;2958465),"Podaj prawidłowy czas zamknięcia",IF(NOT(ISNUMBER(D570)),"Podaj dodatnią zamkniętą ilość",IF(OR(D570&lt;=0,D570&gt;1000000,ROUND(D570,8)&lt;&gt;D570),"Podaj dodatnią zamkniętą ilość",IF(NOT(ISNUMBER(INDEX('Trades'!$D$9:$D$208,MATCH(B570,'Trades'!$A$9:$A$208,0)))),"Podaj prawidłowy czas otwarcia",IF(C570&lt;INDEX('Trades'!$D$9:$D$208,MATCH(B570,'Trades'!$A$9:$A$208,0)),"Wyjście poprzedza otwarcie",IF(AND(E570&lt;&gt;"",OR(NOT(ISNUMBER(E570)),E570&lt;=0)),"Podaj dodatnią cenę lub pozostaw puste",IF(AND(F570&lt;&gt;"",NOT(ISNUMBER(F570))),"P&amp;L brutto musi być liczbą lub pozostać pusty",IF(AND(ISNUMBER(F570),OR(ABS(F570)&gt;1000000000,ROUND(F570,2)&lt;&gt;F570)),"Kwoty: do 2 miejsc po przecinku; wartość bezwzględna wpisu ≤ 1 000 000 000.",""))))))))))))))))</x:f>
      </x:c>
      <x:c r="I570" s="29" t="str">
        <x:f>IF(ISNUMBER(D570),ROUND(D570,8),"")</x:f>
      </x:c>
      <x:c r="J570" s="29" t="n">
        <x:f>IF(ISNUMBER(F570),1,0)</x:f>
        <x:v>0</x:v>
      </x:c>
      <x:c r="K570" s="29" t="n">
        <x:f>IF(COUNTA(A570:F570)=0,0,1)</x:f>
        <x:v>0</x:v>
      </x:c>
    </x:row>
    <x:row r="571" ht="36" customHeight="1">
      <x:c r="A571" s="34"/>
      <x:c r="B571" s="34"/>
      <x:c r="C571" s="35"/>
      <x:c r="D571" s="36"/>
      <x:c r="E571" s="36"/>
      <x:c r="F571" s="37"/>
      <x:c r="G571" s="38" t="n">
        <x:f>IF(K571=0,0,IF(H571="",1,-1))</x:f>
        <x:v>0</x:v>
      </x:c>
      <x:c r="H571" s="33" t="str">
        <x:f>IF(K571=0,"",IF(A571="","Podaj ID wyjścia",IF(IF(IFERROR(OR(CODE(UPPER(LEFT(A571,1)))&lt;65,CODE(UPPER(LEFT(A571,1)))&gt;90),TRUE),TRUE,OR(NOT(ISTEXT(A571)),LEN(A571)&gt;64,LEN(A571)&lt;&gt;LEN(SUBSTITUTE(A571,"*","")),LEN(A571)&lt;&gt;LEN(SUBSTITUTE(A571,"?","")),LEN(A571)&lt;&gt;LEN(SUBSTITUTE(A571,"~","")),LEN(A571)&lt;&gt;LEN(SUBSTITUTE(A571,"=","")),LEN(A571)&lt;&gt;LEN(SUBSTITUTE(A571,"&lt;","")),LEN(A571)&lt;&gt;LEN(SUBSTITUTE(A571,"&gt;","")))),"ID: tekst zaczynający się od A–Z, do 64 znaków; bez *, ?, ~, =, &lt; i &gt;. Przykład: T-001.",IF(COUNTIFS('Exits'!$A$9:$A$608,A571)&lt;&gt;1,"ID wyjścia się powtarza",IF(B571="","Podaj ID nadrzędnej transakcji",IF(IF(IFERROR(OR(CODE(UPPER(LEFT(B571,1)))&lt;65,CODE(UPPER(LEFT(B571,1)))&gt;90),TRUE),TRUE,OR(NOT(ISTEXT(B571)),LEN(B571)&gt;64,LEN(B571)&lt;&gt;LEN(SUBSTITUTE(B571,"*","")),LEN(B571)&lt;&gt;LEN(SUBSTITUTE(B571,"?","")),LEN(B571)&lt;&gt;LEN(SUBSTITUTE(B571,"~","")),LEN(B571)&lt;&gt;LEN(SUBSTITUTE(B571,"=","")),LEN(B571)&lt;&gt;LEN(SUBSTITUTE(B571,"&lt;","")),LEN(B571)&lt;&gt;LEN(SUBSTITUTE(B571,"&gt;","")))),"ID: tekst zaczynający się od A–Z, do 64 znaków; bez *, ?, ~, =, &lt; i &gt;. Przykład: T-001.",IF(COUNTIFS('Trades'!$A$9:$A$208,B571)&lt;&gt;1,"ID musi pasować do jednego wiersza Trades",IF(NOT(ISNUMBER(C571)),"Podaj prawidłowy czas zamknięcia",IF(OR(C571&lt;1,C571&gt;2958465),"Podaj prawidłowy czas zamknięcia",IF(NOT(ISNUMBER(D571)),"Podaj dodatnią zamkniętą ilość",IF(OR(D571&lt;=0,D571&gt;1000000,ROUND(D571,8)&lt;&gt;D571),"Podaj dodatnią zamkniętą ilość",IF(NOT(ISNUMBER(INDEX('Trades'!$D$9:$D$208,MATCH(B571,'Trades'!$A$9:$A$208,0)))),"Podaj prawidłowy czas otwarcia",IF(C571&lt;INDEX('Trades'!$D$9:$D$208,MATCH(B571,'Trades'!$A$9:$A$208,0)),"Wyjście poprzedza otwarcie",IF(AND(E571&lt;&gt;"",OR(NOT(ISNUMBER(E571)),E571&lt;=0)),"Podaj dodatnią cenę lub pozostaw puste",IF(AND(F571&lt;&gt;"",NOT(ISNUMBER(F571))),"P&amp;L brutto musi być liczbą lub pozostać pusty",IF(AND(ISNUMBER(F571),OR(ABS(F571)&gt;1000000000,ROUND(F571,2)&lt;&gt;F571)),"Kwoty: do 2 miejsc po przecinku; wartość bezwzględna wpisu ≤ 1 000 000 000.",""))))))))))))))))</x:f>
      </x:c>
      <x:c r="I571" s="29" t="str">
        <x:f>IF(ISNUMBER(D571),ROUND(D571,8),"")</x:f>
      </x:c>
      <x:c r="J571" s="29" t="n">
        <x:f>IF(ISNUMBER(F571),1,0)</x:f>
        <x:v>0</x:v>
      </x:c>
      <x:c r="K571" s="29" t="n">
        <x:f>IF(COUNTA(A571:F571)=0,0,1)</x:f>
        <x:v>0</x:v>
      </x:c>
    </x:row>
    <x:row r="572" ht="36" customHeight="1">
      <x:c r="A572" s="34"/>
      <x:c r="B572" s="34"/>
      <x:c r="C572" s="35"/>
      <x:c r="D572" s="36"/>
      <x:c r="E572" s="36"/>
      <x:c r="F572" s="37"/>
      <x:c r="G572" s="38" t="n">
        <x:f>IF(K572=0,0,IF(H572="",1,-1))</x:f>
        <x:v>0</x:v>
      </x:c>
      <x:c r="H572" s="33" t="str">
        <x:f>IF(K572=0,"",IF(A572="","Podaj ID wyjścia",IF(IF(IFERROR(OR(CODE(UPPER(LEFT(A572,1)))&lt;65,CODE(UPPER(LEFT(A572,1)))&gt;90),TRUE),TRUE,OR(NOT(ISTEXT(A572)),LEN(A572)&gt;64,LEN(A572)&lt;&gt;LEN(SUBSTITUTE(A572,"*","")),LEN(A572)&lt;&gt;LEN(SUBSTITUTE(A572,"?","")),LEN(A572)&lt;&gt;LEN(SUBSTITUTE(A572,"~","")),LEN(A572)&lt;&gt;LEN(SUBSTITUTE(A572,"=","")),LEN(A572)&lt;&gt;LEN(SUBSTITUTE(A572,"&lt;","")),LEN(A572)&lt;&gt;LEN(SUBSTITUTE(A572,"&gt;","")))),"ID: tekst zaczynający się od A–Z, do 64 znaków; bez *, ?, ~, =, &lt; i &gt;. Przykład: T-001.",IF(COUNTIFS('Exits'!$A$9:$A$608,A572)&lt;&gt;1,"ID wyjścia się powtarza",IF(B572="","Podaj ID nadrzędnej transakcji",IF(IF(IFERROR(OR(CODE(UPPER(LEFT(B572,1)))&lt;65,CODE(UPPER(LEFT(B572,1)))&gt;90),TRUE),TRUE,OR(NOT(ISTEXT(B572)),LEN(B572)&gt;64,LEN(B572)&lt;&gt;LEN(SUBSTITUTE(B572,"*","")),LEN(B572)&lt;&gt;LEN(SUBSTITUTE(B572,"?","")),LEN(B572)&lt;&gt;LEN(SUBSTITUTE(B572,"~","")),LEN(B572)&lt;&gt;LEN(SUBSTITUTE(B572,"=","")),LEN(B572)&lt;&gt;LEN(SUBSTITUTE(B572,"&lt;","")),LEN(B572)&lt;&gt;LEN(SUBSTITUTE(B572,"&gt;","")))),"ID: tekst zaczynający się od A–Z, do 64 znaków; bez *, ?, ~, =, &lt; i &gt;. Przykład: T-001.",IF(COUNTIFS('Trades'!$A$9:$A$208,B572)&lt;&gt;1,"ID musi pasować do jednego wiersza Trades",IF(NOT(ISNUMBER(C572)),"Podaj prawidłowy czas zamknięcia",IF(OR(C572&lt;1,C572&gt;2958465),"Podaj prawidłowy czas zamknięcia",IF(NOT(ISNUMBER(D572)),"Podaj dodatnią zamkniętą ilość",IF(OR(D572&lt;=0,D572&gt;1000000,ROUND(D572,8)&lt;&gt;D572),"Podaj dodatnią zamkniętą ilość",IF(NOT(ISNUMBER(INDEX('Trades'!$D$9:$D$208,MATCH(B572,'Trades'!$A$9:$A$208,0)))),"Podaj prawidłowy czas otwarcia",IF(C572&lt;INDEX('Trades'!$D$9:$D$208,MATCH(B572,'Trades'!$A$9:$A$208,0)),"Wyjście poprzedza otwarcie",IF(AND(E572&lt;&gt;"",OR(NOT(ISNUMBER(E572)),E572&lt;=0)),"Podaj dodatnią cenę lub pozostaw puste",IF(AND(F572&lt;&gt;"",NOT(ISNUMBER(F572))),"P&amp;L brutto musi być liczbą lub pozostać pusty",IF(AND(ISNUMBER(F572),OR(ABS(F572)&gt;1000000000,ROUND(F572,2)&lt;&gt;F572)),"Kwoty: do 2 miejsc po przecinku; wartość bezwzględna wpisu ≤ 1 000 000 000.",""))))))))))))))))</x:f>
      </x:c>
      <x:c r="I572" s="29" t="str">
        <x:f>IF(ISNUMBER(D572),ROUND(D572,8),"")</x:f>
      </x:c>
      <x:c r="J572" s="29" t="n">
        <x:f>IF(ISNUMBER(F572),1,0)</x:f>
        <x:v>0</x:v>
      </x:c>
      <x:c r="K572" s="29" t="n">
        <x:f>IF(COUNTA(A572:F572)=0,0,1)</x:f>
        <x:v>0</x:v>
      </x:c>
    </x:row>
    <x:row r="573" ht="36" customHeight="1">
      <x:c r="A573" s="34"/>
      <x:c r="B573" s="34"/>
      <x:c r="C573" s="35"/>
      <x:c r="D573" s="36"/>
      <x:c r="E573" s="36"/>
      <x:c r="F573" s="37"/>
      <x:c r="G573" s="38" t="n">
        <x:f>IF(K573=0,0,IF(H573="",1,-1))</x:f>
        <x:v>0</x:v>
      </x:c>
      <x:c r="H573" s="33" t="str">
        <x:f>IF(K573=0,"",IF(A573="","Podaj ID wyjścia",IF(IF(IFERROR(OR(CODE(UPPER(LEFT(A573,1)))&lt;65,CODE(UPPER(LEFT(A573,1)))&gt;90),TRUE),TRUE,OR(NOT(ISTEXT(A573)),LEN(A573)&gt;64,LEN(A573)&lt;&gt;LEN(SUBSTITUTE(A573,"*","")),LEN(A573)&lt;&gt;LEN(SUBSTITUTE(A573,"?","")),LEN(A573)&lt;&gt;LEN(SUBSTITUTE(A573,"~","")),LEN(A573)&lt;&gt;LEN(SUBSTITUTE(A573,"=","")),LEN(A573)&lt;&gt;LEN(SUBSTITUTE(A573,"&lt;","")),LEN(A573)&lt;&gt;LEN(SUBSTITUTE(A573,"&gt;","")))),"ID: tekst zaczynający się od A–Z, do 64 znaków; bez *, ?, ~, =, &lt; i &gt;. Przykład: T-001.",IF(COUNTIFS('Exits'!$A$9:$A$608,A573)&lt;&gt;1,"ID wyjścia się powtarza",IF(B573="","Podaj ID nadrzędnej transakcji",IF(IF(IFERROR(OR(CODE(UPPER(LEFT(B573,1)))&lt;65,CODE(UPPER(LEFT(B573,1)))&gt;90),TRUE),TRUE,OR(NOT(ISTEXT(B573)),LEN(B573)&gt;64,LEN(B573)&lt;&gt;LEN(SUBSTITUTE(B573,"*","")),LEN(B573)&lt;&gt;LEN(SUBSTITUTE(B573,"?","")),LEN(B573)&lt;&gt;LEN(SUBSTITUTE(B573,"~","")),LEN(B573)&lt;&gt;LEN(SUBSTITUTE(B573,"=","")),LEN(B573)&lt;&gt;LEN(SUBSTITUTE(B573,"&lt;","")),LEN(B573)&lt;&gt;LEN(SUBSTITUTE(B573,"&gt;","")))),"ID: tekst zaczynający się od A–Z, do 64 znaków; bez *, ?, ~, =, &lt; i &gt;. Przykład: T-001.",IF(COUNTIFS('Trades'!$A$9:$A$208,B573)&lt;&gt;1,"ID musi pasować do jednego wiersza Trades",IF(NOT(ISNUMBER(C573)),"Podaj prawidłowy czas zamknięcia",IF(OR(C573&lt;1,C573&gt;2958465),"Podaj prawidłowy czas zamknięcia",IF(NOT(ISNUMBER(D573)),"Podaj dodatnią zamkniętą ilość",IF(OR(D573&lt;=0,D573&gt;1000000,ROUND(D573,8)&lt;&gt;D573),"Podaj dodatnią zamkniętą ilość",IF(NOT(ISNUMBER(INDEX('Trades'!$D$9:$D$208,MATCH(B573,'Trades'!$A$9:$A$208,0)))),"Podaj prawidłowy czas otwarcia",IF(C573&lt;INDEX('Trades'!$D$9:$D$208,MATCH(B573,'Trades'!$A$9:$A$208,0)),"Wyjście poprzedza otwarcie",IF(AND(E573&lt;&gt;"",OR(NOT(ISNUMBER(E573)),E573&lt;=0)),"Podaj dodatnią cenę lub pozostaw puste",IF(AND(F573&lt;&gt;"",NOT(ISNUMBER(F573))),"P&amp;L brutto musi być liczbą lub pozostać pusty",IF(AND(ISNUMBER(F573),OR(ABS(F573)&gt;1000000000,ROUND(F573,2)&lt;&gt;F573)),"Kwoty: do 2 miejsc po przecinku; wartość bezwzględna wpisu ≤ 1 000 000 000.",""))))))))))))))))</x:f>
      </x:c>
      <x:c r="I573" s="29" t="str">
        <x:f>IF(ISNUMBER(D573),ROUND(D573,8),"")</x:f>
      </x:c>
      <x:c r="J573" s="29" t="n">
        <x:f>IF(ISNUMBER(F573),1,0)</x:f>
        <x:v>0</x:v>
      </x:c>
      <x:c r="K573" s="29" t="n">
        <x:f>IF(COUNTA(A573:F573)=0,0,1)</x:f>
        <x:v>0</x:v>
      </x:c>
    </x:row>
    <x:row r="574" ht="36" customHeight="1">
      <x:c r="A574" s="34"/>
      <x:c r="B574" s="34"/>
      <x:c r="C574" s="35"/>
      <x:c r="D574" s="36"/>
      <x:c r="E574" s="36"/>
      <x:c r="F574" s="37"/>
      <x:c r="G574" s="38" t="n">
        <x:f>IF(K574=0,0,IF(H574="",1,-1))</x:f>
        <x:v>0</x:v>
      </x:c>
      <x:c r="H574" s="33" t="str">
        <x:f>IF(K574=0,"",IF(A574="","Podaj ID wyjścia",IF(IF(IFERROR(OR(CODE(UPPER(LEFT(A574,1)))&lt;65,CODE(UPPER(LEFT(A574,1)))&gt;90),TRUE),TRUE,OR(NOT(ISTEXT(A574)),LEN(A574)&gt;64,LEN(A574)&lt;&gt;LEN(SUBSTITUTE(A574,"*","")),LEN(A574)&lt;&gt;LEN(SUBSTITUTE(A574,"?","")),LEN(A574)&lt;&gt;LEN(SUBSTITUTE(A574,"~","")),LEN(A574)&lt;&gt;LEN(SUBSTITUTE(A574,"=","")),LEN(A574)&lt;&gt;LEN(SUBSTITUTE(A574,"&lt;","")),LEN(A574)&lt;&gt;LEN(SUBSTITUTE(A574,"&gt;","")))),"ID: tekst zaczynający się od A–Z, do 64 znaków; bez *, ?, ~, =, &lt; i &gt;. Przykład: T-001.",IF(COUNTIFS('Exits'!$A$9:$A$608,A574)&lt;&gt;1,"ID wyjścia się powtarza",IF(B574="","Podaj ID nadrzędnej transakcji",IF(IF(IFERROR(OR(CODE(UPPER(LEFT(B574,1)))&lt;65,CODE(UPPER(LEFT(B574,1)))&gt;90),TRUE),TRUE,OR(NOT(ISTEXT(B574)),LEN(B574)&gt;64,LEN(B574)&lt;&gt;LEN(SUBSTITUTE(B574,"*","")),LEN(B574)&lt;&gt;LEN(SUBSTITUTE(B574,"?","")),LEN(B574)&lt;&gt;LEN(SUBSTITUTE(B574,"~","")),LEN(B574)&lt;&gt;LEN(SUBSTITUTE(B574,"=","")),LEN(B574)&lt;&gt;LEN(SUBSTITUTE(B574,"&lt;","")),LEN(B574)&lt;&gt;LEN(SUBSTITUTE(B574,"&gt;","")))),"ID: tekst zaczynający się od A–Z, do 64 znaków; bez *, ?, ~, =, &lt; i &gt;. Przykład: T-001.",IF(COUNTIFS('Trades'!$A$9:$A$208,B574)&lt;&gt;1,"ID musi pasować do jednego wiersza Trades",IF(NOT(ISNUMBER(C574)),"Podaj prawidłowy czas zamknięcia",IF(OR(C574&lt;1,C574&gt;2958465),"Podaj prawidłowy czas zamknięcia",IF(NOT(ISNUMBER(D574)),"Podaj dodatnią zamkniętą ilość",IF(OR(D574&lt;=0,D574&gt;1000000,ROUND(D574,8)&lt;&gt;D574),"Podaj dodatnią zamkniętą ilość",IF(NOT(ISNUMBER(INDEX('Trades'!$D$9:$D$208,MATCH(B574,'Trades'!$A$9:$A$208,0)))),"Podaj prawidłowy czas otwarcia",IF(C574&lt;INDEX('Trades'!$D$9:$D$208,MATCH(B574,'Trades'!$A$9:$A$208,0)),"Wyjście poprzedza otwarcie",IF(AND(E574&lt;&gt;"",OR(NOT(ISNUMBER(E574)),E574&lt;=0)),"Podaj dodatnią cenę lub pozostaw puste",IF(AND(F574&lt;&gt;"",NOT(ISNUMBER(F574))),"P&amp;L brutto musi być liczbą lub pozostać pusty",IF(AND(ISNUMBER(F574),OR(ABS(F574)&gt;1000000000,ROUND(F574,2)&lt;&gt;F574)),"Kwoty: do 2 miejsc po przecinku; wartość bezwzględna wpisu ≤ 1 000 000 000.",""))))))))))))))))</x:f>
      </x:c>
      <x:c r="I574" s="29" t="str">
        <x:f>IF(ISNUMBER(D574),ROUND(D574,8),"")</x:f>
      </x:c>
      <x:c r="J574" s="29" t="n">
        <x:f>IF(ISNUMBER(F574),1,0)</x:f>
        <x:v>0</x:v>
      </x:c>
      <x:c r="K574" s="29" t="n">
        <x:f>IF(COUNTA(A574:F574)=0,0,1)</x:f>
        <x:v>0</x:v>
      </x:c>
    </x:row>
    <x:row r="575" ht="36" customHeight="1">
      <x:c r="A575" s="34"/>
      <x:c r="B575" s="34"/>
      <x:c r="C575" s="35"/>
      <x:c r="D575" s="36"/>
      <x:c r="E575" s="36"/>
      <x:c r="F575" s="37"/>
      <x:c r="G575" s="38" t="n">
        <x:f>IF(K575=0,0,IF(H575="",1,-1))</x:f>
        <x:v>0</x:v>
      </x:c>
      <x:c r="H575" s="33" t="str">
        <x:f>IF(K575=0,"",IF(A575="","Podaj ID wyjścia",IF(IF(IFERROR(OR(CODE(UPPER(LEFT(A575,1)))&lt;65,CODE(UPPER(LEFT(A575,1)))&gt;90),TRUE),TRUE,OR(NOT(ISTEXT(A575)),LEN(A575)&gt;64,LEN(A575)&lt;&gt;LEN(SUBSTITUTE(A575,"*","")),LEN(A575)&lt;&gt;LEN(SUBSTITUTE(A575,"?","")),LEN(A575)&lt;&gt;LEN(SUBSTITUTE(A575,"~","")),LEN(A575)&lt;&gt;LEN(SUBSTITUTE(A575,"=","")),LEN(A575)&lt;&gt;LEN(SUBSTITUTE(A575,"&lt;","")),LEN(A575)&lt;&gt;LEN(SUBSTITUTE(A575,"&gt;","")))),"ID: tekst zaczynający się od A–Z, do 64 znaków; bez *, ?, ~, =, &lt; i &gt;. Przykład: T-001.",IF(COUNTIFS('Exits'!$A$9:$A$608,A575)&lt;&gt;1,"ID wyjścia się powtarza",IF(B575="","Podaj ID nadrzędnej transakcji",IF(IF(IFERROR(OR(CODE(UPPER(LEFT(B575,1)))&lt;65,CODE(UPPER(LEFT(B575,1)))&gt;90),TRUE),TRUE,OR(NOT(ISTEXT(B575)),LEN(B575)&gt;64,LEN(B575)&lt;&gt;LEN(SUBSTITUTE(B575,"*","")),LEN(B575)&lt;&gt;LEN(SUBSTITUTE(B575,"?","")),LEN(B575)&lt;&gt;LEN(SUBSTITUTE(B575,"~","")),LEN(B575)&lt;&gt;LEN(SUBSTITUTE(B575,"=","")),LEN(B575)&lt;&gt;LEN(SUBSTITUTE(B575,"&lt;","")),LEN(B575)&lt;&gt;LEN(SUBSTITUTE(B575,"&gt;","")))),"ID: tekst zaczynający się od A–Z, do 64 znaków; bez *, ?, ~, =, &lt; i &gt;. Przykład: T-001.",IF(COUNTIFS('Trades'!$A$9:$A$208,B575)&lt;&gt;1,"ID musi pasować do jednego wiersza Trades",IF(NOT(ISNUMBER(C575)),"Podaj prawidłowy czas zamknięcia",IF(OR(C575&lt;1,C575&gt;2958465),"Podaj prawidłowy czas zamknięcia",IF(NOT(ISNUMBER(D575)),"Podaj dodatnią zamkniętą ilość",IF(OR(D575&lt;=0,D575&gt;1000000,ROUND(D575,8)&lt;&gt;D575),"Podaj dodatnią zamkniętą ilość",IF(NOT(ISNUMBER(INDEX('Trades'!$D$9:$D$208,MATCH(B575,'Trades'!$A$9:$A$208,0)))),"Podaj prawidłowy czas otwarcia",IF(C575&lt;INDEX('Trades'!$D$9:$D$208,MATCH(B575,'Trades'!$A$9:$A$208,0)),"Wyjście poprzedza otwarcie",IF(AND(E575&lt;&gt;"",OR(NOT(ISNUMBER(E575)),E575&lt;=0)),"Podaj dodatnią cenę lub pozostaw puste",IF(AND(F575&lt;&gt;"",NOT(ISNUMBER(F575))),"P&amp;L brutto musi być liczbą lub pozostać pusty",IF(AND(ISNUMBER(F575),OR(ABS(F575)&gt;1000000000,ROUND(F575,2)&lt;&gt;F575)),"Kwoty: do 2 miejsc po przecinku; wartość bezwzględna wpisu ≤ 1 000 000 000.",""))))))))))))))))</x:f>
      </x:c>
      <x:c r="I575" s="29" t="str">
        <x:f>IF(ISNUMBER(D575),ROUND(D575,8),"")</x:f>
      </x:c>
      <x:c r="J575" s="29" t="n">
        <x:f>IF(ISNUMBER(F575),1,0)</x:f>
        <x:v>0</x:v>
      </x:c>
      <x:c r="K575" s="29" t="n">
        <x:f>IF(COUNTA(A575:F575)=0,0,1)</x:f>
        <x:v>0</x:v>
      </x:c>
    </x:row>
    <x:row r="576" ht="36" customHeight="1">
      <x:c r="A576" s="34"/>
      <x:c r="B576" s="34"/>
      <x:c r="C576" s="35"/>
      <x:c r="D576" s="36"/>
      <x:c r="E576" s="36"/>
      <x:c r="F576" s="37"/>
      <x:c r="G576" s="38" t="n">
        <x:f>IF(K576=0,0,IF(H576="",1,-1))</x:f>
        <x:v>0</x:v>
      </x:c>
      <x:c r="H576" s="33" t="str">
        <x:f>IF(K576=0,"",IF(A576="","Podaj ID wyjścia",IF(IF(IFERROR(OR(CODE(UPPER(LEFT(A576,1)))&lt;65,CODE(UPPER(LEFT(A576,1)))&gt;90),TRUE),TRUE,OR(NOT(ISTEXT(A576)),LEN(A576)&gt;64,LEN(A576)&lt;&gt;LEN(SUBSTITUTE(A576,"*","")),LEN(A576)&lt;&gt;LEN(SUBSTITUTE(A576,"?","")),LEN(A576)&lt;&gt;LEN(SUBSTITUTE(A576,"~","")),LEN(A576)&lt;&gt;LEN(SUBSTITUTE(A576,"=","")),LEN(A576)&lt;&gt;LEN(SUBSTITUTE(A576,"&lt;","")),LEN(A576)&lt;&gt;LEN(SUBSTITUTE(A576,"&gt;","")))),"ID: tekst zaczynający się od A–Z, do 64 znaków; bez *, ?, ~, =, &lt; i &gt;. Przykład: T-001.",IF(COUNTIFS('Exits'!$A$9:$A$608,A576)&lt;&gt;1,"ID wyjścia się powtarza",IF(B576="","Podaj ID nadrzędnej transakcji",IF(IF(IFERROR(OR(CODE(UPPER(LEFT(B576,1)))&lt;65,CODE(UPPER(LEFT(B576,1)))&gt;90),TRUE),TRUE,OR(NOT(ISTEXT(B576)),LEN(B576)&gt;64,LEN(B576)&lt;&gt;LEN(SUBSTITUTE(B576,"*","")),LEN(B576)&lt;&gt;LEN(SUBSTITUTE(B576,"?","")),LEN(B576)&lt;&gt;LEN(SUBSTITUTE(B576,"~","")),LEN(B576)&lt;&gt;LEN(SUBSTITUTE(B576,"=","")),LEN(B576)&lt;&gt;LEN(SUBSTITUTE(B576,"&lt;","")),LEN(B576)&lt;&gt;LEN(SUBSTITUTE(B576,"&gt;","")))),"ID: tekst zaczynający się od A–Z, do 64 znaków; bez *, ?, ~, =, &lt; i &gt;. Przykład: T-001.",IF(COUNTIFS('Trades'!$A$9:$A$208,B576)&lt;&gt;1,"ID musi pasować do jednego wiersza Trades",IF(NOT(ISNUMBER(C576)),"Podaj prawidłowy czas zamknięcia",IF(OR(C576&lt;1,C576&gt;2958465),"Podaj prawidłowy czas zamknięcia",IF(NOT(ISNUMBER(D576)),"Podaj dodatnią zamkniętą ilość",IF(OR(D576&lt;=0,D576&gt;1000000,ROUND(D576,8)&lt;&gt;D576),"Podaj dodatnią zamkniętą ilość",IF(NOT(ISNUMBER(INDEX('Trades'!$D$9:$D$208,MATCH(B576,'Trades'!$A$9:$A$208,0)))),"Podaj prawidłowy czas otwarcia",IF(C576&lt;INDEX('Trades'!$D$9:$D$208,MATCH(B576,'Trades'!$A$9:$A$208,0)),"Wyjście poprzedza otwarcie",IF(AND(E576&lt;&gt;"",OR(NOT(ISNUMBER(E576)),E576&lt;=0)),"Podaj dodatnią cenę lub pozostaw puste",IF(AND(F576&lt;&gt;"",NOT(ISNUMBER(F576))),"P&amp;L brutto musi być liczbą lub pozostać pusty",IF(AND(ISNUMBER(F576),OR(ABS(F576)&gt;1000000000,ROUND(F576,2)&lt;&gt;F576)),"Kwoty: do 2 miejsc po przecinku; wartość bezwzględna wpisu ≤ 1 000 000 000.",""))))))))))))))))</x:f>
      </x:c>
      <x:c r="I576" s="29" t="str">
        <x:f>IF(ISNUMBER(D576),ROUND(D576,8),"")</x:f>
      </x:c>
      <x:c r="J576" s="29" t="n">
        <x:f>IF(ISNUMBER(F576),1,0)</x:f>
        <x:v>0</x:v>
      </x:c>
      <x:c r="K576" s="29" t="n">
        <x:f>IF(COUNTA(A576:F576)=0,0,1)</x:f>
        <x:v>0</x:v>
      </x:c>
    </x:row>
    <x:row r="577" ht="36" customHeight="1">
      <x:c r="A577" s="34"/>
      <x:c r="B577" s="34"/>
      <x:c r="C577" s="35"/>
      <x:c r="D577" s="36"/>
      <x:c r="E577" s="36"/>
      <x:c r="F577" s="37"/>
      <x:c r="G577" s="38" t="n">
        <x:f>IF(K577=0,0,IF(H577="",1,-1))</x:f>
        <x:v>0</x:v>
      </x:c>
      <x:c r="H577" s="33" t="str">
        <x:f>IF(K577=0,"",IF(A577="","Podaj ID wyjścia",IF(IF(IFERROR(OR(CODE(UPPER(LEFT(A577,1)))&lt;65,CODE(UPPER(LEFT(A577,1)))&gt;90),TRUE),TRUE,OR(NOT(ISTEXT(A577)),LEN(A577)&gt;64,LEN(A577)&lt;&gt;LEN(SUBSTITUTE(A577,"*","")),LEN(A577)&lt;&gt;LEN(SUBSTITUTE(A577,"?","")),LEN(A577)&lt;&gt;LEN(SUBSTITUTE(A577,"~","")),LEN(A577)&lt;&gt;LEN(SUBSTITUTE(A577,"=","")),LEN(A577)&lt;&gt;LEN(SUBSTITUTE(A577,"&lt;","")),LEN(A577)&lt;&gt;LEN(SUBSTITUTE(A577,"&gt;","")))),"ID: tekst zaczynający się od A–Z, do 64 znaków; bez *, ?, ~, =, &lt; i &gt;. Przykład: T-001.",IF(COUNTIFS('Exits'!$A$9:$A$608,A577)&lt;&gt;1,"ID wyjścia się powtarza",IF(B577="","Podaj ID nadrzędnej transakcji",IF(IF(IFERROR(OR(CODE(UPPER(LEFT(B577,1)))&lt;65,CODE(UPPER(LEFT(B577,1)))&gt;90),TRUE),TRUE,OR(NOT(ISTEXT(B577)),LEN(B577)&gt;64,LEN(B577)&lt;&gt;LEN(SUBSTITUTE(B577,"*","")),LEN(B577)&lt;&gt;LEN(SUBSTITUTE(B577,"?","")),LEN(B577)&lt;&gt;LEN(SUBSTITUTE(B577,"~","")),LEN(B577)&lt;&gt;LEN(SUBSTITUTE(B577,"=","")),LEN(B577)&lt;&gt;LEN(SUBSTITUTE(B577,"&lt;","")),LEN(B577)&lt;&gt;LEN(SUBSTITUTE(B577,"&gt;","")))),"ID: tekst zaczynający się od A–Z, do 64 znaków; bez *, ?, ~, =, &lt; i &gt;. Przykład: T-001.",IF(COUNTIFS('Trades'!$A$9:$A$208,B577)&lt;&gt;1,"ID musi pasować do jednego wiersza Trades",IF(NOT(ISNUMBER(C577)),"Podaj prawidłowy czas zamknięcia",IF(OR(C577&lt;1,C577&gt;2958465),"Podaj prawidłowy czas zamknięcia",IF(NOT(ISNUMBER(D577)),"Podaj dodatnią zamkniętą ilość",IF(OR(D577&lt;=0,D577&gt;1000000,ROUND(D577,8)&lt;&gt;D577),"Podaj dodatnią zamkniętą ilość",IF(NOT(ISNUMBER(INDEX('Trades'!$D$9:$D$208,MATCH(B577,'Trades'!$A$9:$A$208,0)))),"Podaj prawidłowy czas otwarcia",IF(C577&lt;INDEX('Trades'!$D$9:$D$208,MATCH(B577,'Trades'!$A$9:$A$208,0)),"Wyjście poprzedza otwarcie",IF(AND(E577&lt;&gt;"",OR(NOT(ISNUMBER(E577)),E577&lt;=0)),"Podaj dodatnią cenę lub pozostaw puste",IF(AND(F577&lt;&gt;"",NOT(ISNUMBER(F577))),"P&amp;L brutto musi być liczbą lub pozostać pusty",IF(AND(ISNUMBER(F577),OR(ABS(F577)&gt;1000000000,ROUND(F577,2)&lt;&gt;F577)),"Kwoty: do 2 miejsc po przecinku; wartość bezwzględna wpisu ≤ 1 000 000 000.",""))))))))))))))))</x:f>
      </x:c>
      <x:c r="I577" s="29" t="str">
        <x:f>IF(ISNUMBER(D577),ROUND(D577,8),"")</x:f>
      </x:c>
      <x:c r="J577" s="29" t="n">
        <x:f>IF(ISNUMBER(F577),1,0)</x:f>
        <x:v>0</x:v>
      </x:c>
      <x:c r="K577" s="29" t="n">
        <x:f>IF(COUNTA(A577:F577)=0,0,1)</x:f>
        <x:v>0</x:v>
      </x:c>
    </x:row>
    <x:row r="578" ht="36" customHeight="1">
      <x:c r="A578" s="34"/>
      <x:c r="B578" s="34"/>
      <x:c r="C578" s="35"/>
      <x:c r="D578" s="36"/>
      <x:c r="E578" s="36"/>
      <x:c r="F578" s="37"/>
      <x:c r="G578" s="38" t="n">
        <x:f>IF(K578=0,0,IF(H578="",1,-1))</x:f>
        <x:v>0</x:v>
      </x:c>
      <x:c r="H578" s="33" t="str">
        <x:f>IF(K578=0,"",IF(A578="","Podaj ID wyjścia",IF(IF(IFERROR(OR(CODE(UPPER(LEFT(A578,1)))&lt;65,CODE(UPPER(LEFT(A578,1)))&gt;90),TRUE),TRUE,OR(NOT(ISTEXT(A578)),LEN(A578)&gt;64,LEN(A578)&lt;&gt;LEN(SUBSTITUTE(A578,"*","")),LEN(A578)&lt;&gt;LEN(SUBSTITUTE(A578,"?","")),LEN(A578)&lt;&gt;LEN(SUBSTITUTE(A578,"~","")),LEN(A578)&lt;&gt;LEN(SUBSTITUTE(A578,"=","")),LEN(A578)&lt;&gt;LEN(SUBSTITUTE(A578,"&lt;","")),LEN(A578)&lt;&gt;LEN(SUBSTITUTE(A578,"&gt;","")))),"ID: tekst zaczynający się od A–Z, do 64 znaków; bez *, ?, ~, =, &lt; i &gt;. Przykład: T-001.",IF(COUNTIFS('Exits'!$A$9:$A$608,A578)&lt;&gt;1,"ID wyjścia się powtarza",IF(B578="","Podaj ID nadrzędnej transakcji",IF(IF(IFERROR(OR(CODE(UPPER(LEFT(B578,1)))&lt;65,CODE(UPPER(LEFT(B578,1)))&gt;90),TRUE),TRUE,OR(NOT(ISTEXT(B578)),LEN(B578)&gt;64,LEN(B578)&lt;&gt;LEN(SUBSTITUTE(B578,"*","")),LEN(B578)&lt;&gt;LEN(SUBSTITUTE(B578,"?","")),LEN(B578)&lt;&gt;LEN(SUBSTITUTE(B578,"~","")),LEN(B578)&lt;&gt;LEN(SUBSTITUTE(B578,"=","")),LEN(B578)&lt;&gt;LEN(SUBSTITUTE(B578,"&lt;","")),LEN(B578)&lt;&gt;LEN(SUBSTITUTE(B578,"&gt;","")))),"ID: tekst zaczynający się od A–Z, do 64 znaków; bez *, ?, ~, =, &lt; i &gt;. Przykład: T-001.",IF(COUNTIFS('Trades'!$A$9:$A$208,B578)&lt;&gt;1,"ID musi pasować do jednego wiersza Trades",IF(NOT(ISNUMBER(C578)),"Podaj prawidłowy czas zamknięcia",IF(OR(C578&lt;1,C578&gt;2958465),"Podaj prawidłowy czas zamknięcia",IF(NOT(ISNUMBER(D578)),"Podaj dodatnią zamkniętą ilość",IF(OR(D578&lt;=0,D578&gt;1000000,ROUND(D578,8)&lt;&gt;D578),"Podaj dodatnią zamkniętą ilość",IF(NOT(ISNUMBER(INDEX('Trades'!$D$9:$D$208,MATCH(B578,'Trades'!$A$9:$A$208,0)))),"Podaj prawidłowy czas otwarcia",IF(C578&lt;INDEX('Trades'!$D$9:$D$208,MATCH(B578,'Trades'!$A$9:$A$208,0)),"Wyjście poprzedza otwarcie",IF(AND(E578&lt;&gt;"",OR(NOT(ISNUMBER(E578)),E578&lt;=0)),"Podaj dodatnią cenę lub pozostaw puste",IF(AND(F578&lt;&gt;"",NOT(ISNUMBER(F578))),"P&amp;L brutto musi być liczbą lub pozostać pusty",IF(AND(ISNUMBER(F578),OR(ABS(F578)&gt;1000000000,ROUND(F578,2)&lt;&gt;F578)),"Kwoty: do 2 miejsc po przecinku; wartość bezwzględna wpisu ≤ 1 000 000 000.",""))))))))))))))))</x:f>
      </x:c>
      <x:c r="I578" s="29" t="str">
        <x:f>IF(ISNUMBER(D578),ROUND(D578,8),"")</x:f>
      </x:c>
      <x:c r="J578" s="29" t="n">
        <x:f>IF(ISNUMBER(F578),1,0)</x:f>
        <x:v>0</x:v>
      </x:c>
      <x:c r="K578" s="29" t="n">
        <x:f>IF(COUNTA(A578:F578)=0,0,1)</x:f>
        <x:v>0</x:v>
      </x:c>
    </x:row>
    <x:row r="579" ht="36" customHeight="1">
      <x:c r="A579" s="34"/>
      <x:c r="B579" s="34"/>
      <x:c r="C579" s="35"/>
      <x:c r="D579" s="36"/>
      <x:c r="E579" s="36"/>
      <x:c r="F579" s="37"/>
      <x:c r="G579" s="38" t="n">
        <x:f>IF(K579=0,0,IF(H579="",1,-1))</x:f>
        <x:v>0</x:v>
      </x:c>
      <x:c r="H579" s="33" t="str">
        <x:f>IF(K579=0,"",IF(A579="","Podaj ID wyjścia",IF(IF(IFERROR(OR(CODE(UPPER(LEFT(A579,1)))&lt;65,CODE(UPPER(LEFT(A579,1)))&gt;90),TRUE),TRUE,OR(NOT(ISTEXT(A579)),LEN(A579)&gt;64,LEN(A579)&lt;&gt;LEN(SUBSTITUTE(A579,"*","")),LEN(A579)&lt;&gt;LEN(SUBSTITUTE(A579,"?","")),LEN(A579)&lt;&gt;LEN(SUBSTITUTE(A579,"~","")),LEN(A579)&lt;&gt;LEN(SUBSTITUTE(A579,"=","")),LEN(A579)&lt;&gt;LEN(SUBSTITUTE(A579,"&lt;","")),LEN(A579)&lt;&gt;LEN(SUBSTITUTE(A579,"&gt;","")))),"ID: tekst zaczynający się od A–Z, do 64 znaków; bez *, ?, ~, =, &lt; i &gt;. Przykład: T-001.",IF(COUNTIFS('Exits'!$A$9:$A$608,A579)&lt;&gt;1,"ID wyjścia się powtarza",IF(B579="","Podaj ID nadrzędnej transakcji",IF(IF(IFERROR(OR(CODE(UPPER(LEFT(B579,1)))&lt;65,CODE(UPPER(LEFT(B579,1)))&gt;90),TRUE),TRUE,OR(NOT(ISTEXT(B579)),LEN(B579)&gt;64,LEN(B579)&lt;&gt;LEN(SUBSTITUTE(B579,"*","")),LEN(B579)&lt;&gt;LEN(SUBSTITUTE(B579,"?","")),LEN(B579)&lt;&gt;LEN(SUBSTITUTE(B579,"~","")),LEN(B579)&lt;&gt;LEN(SUBSTITUTE(B579,"=","")),LEN(B579)&lt;&gt;LEN(SUBSTITUTE(B579,"&lt;","")),LEN(B579)&lt;&gt;LEN(SUBSTITUTE(B579,"&gt;","")))),"ID: tekst zaczynający się od A–Z, do 64 znaków; bez *, ?, ~, =, &lt; i &gt;. Przykład: T-001.",IF(COUNTIFS('Trades'!$A$9:$A$208,B579)&lt;&gt;1,"ID musi pasować do jednego wiersza Trades",IF(NOT(ISNUMBER(C579)),"Podaj prawidłowy czas zamknięcia",IF(OR(C579&lt;1,C579&gt;2958465),"Podaj prawidłowy czas zamknięcia",IF(NOT(ISNUMBER(D579)),"Podaj dodatnią zamkniętą ilość",IF(OR(D579&lt;=0,D579&gt;1000000,ROUND(D579,8)&lt;&gt;D579),"Podaj dodatnią zamkniętą ilość",IF(NOT(ISNUMBER(INDEX('Trades'!$D$9:$D$208,MATCH(B579,'Trades'!$A$9:$A$208,0)))),"Podaj prawidłowy czas otwarcia",IF(C579&lt;INDEX('Trades'!$D$9:$D$208,MATCH(B579,'Trades'!$A$9:$A$208,0)),"Wyjście poprzedza otwarcie",IF(AND(E579&lt;&gt;"",OR(NOT(ISNUMBER(E579)),E579&lt;=0)),"Podaj dodatnią cenę lub pozostaw puste",IF(AND(F579&lt;&gt;"",NOT(ISNUMBER(F579))),"P&amp;L brutto musi być liczbą lub pozostać pusty",IF(AND(ISNUMBER(F579),OR(ABS(F579)&gt;1000000000,ROUND(F579,2)&lt;&gt;F579)),"Kwoty: do 2 miejsc po przecinku; wartość bezwzględna wpisu ≤ 1 000 000 000.",""))))))))))))))))</x:f>
      </x:c>
      <x:c r="I579" s="29" t="str">
        <x:f>IF(ISNUMBER(D579),ROUND(D579,8),"")</x:f>
      </x:c>
      <x:c r="J579" s="29" t="n">
        <x:f>IF(ISNUMBER(F579),1,0)</x:f>
        <x:v>0</x:v>
      </x:c>
      <x:c r="K579" s="29" t="n">
        <x:f>IF(COUNTA(A579:F579)=0,0,1)</x:f>
        <x:v>0</x:v>
      </x:c>
    </x:row>
    <x:row r="580" ht="36" customHeight="1">
      <x:c r="A580" s="34"/>
      <x:c r="B580" s="34"/>
      <x:c r="C580" s="35"/>
      <x:c r="D580" s="36"/>
      <x:c r="E580" s="36"/>
      <x:c r="F580" s="37"/>
      <x:c r="G580" s="38" t="n">
        <x:f>IF(K580=0,0,IF(H580="",1,-1))</x:f>
        <x:v>0</x:v>
      </x:c>
      <x:c r="H580" s="33" t="str">
        <x:f>IF(K580=0,"",IF(A580="","Podaj ID wyjścia",IF(IF(IFERROR(OR(CODE(UPPER(LEFT(A580,1)))&lt;65,CODE(UPPER(LEFT(A580,1)))&gt;90),TRUE),TRUE,OR(NOT(ISTEXT(A580)),LEN(A580)&gt;64,LEN(A580)&lt;&gt;LEN(SUBSTITUTE(A580,"*","")),LEN(A580)&lt;&gt;LEN(SUBSTITUTE(A580,"?","")),LEN(A580)&lt;&gt;LEN(SUBSTITUTE(A580,"~","")),LEN(A580)&lt;&gt;LEN(SUBSTITUTE(A580,"=","")),LEN(A580)&lt;&gt;LEN(SUBSTITUTE(A580,"&lt;","")),LEN(A580)&lt;&gt;LEN(SUBSTITUTE(A580,"&gt;","")))),"ID: tekst zaczynający się od A–Z, do 64 znaków; bez *, ?, ~, =, &lt; i &gt;. Przykład: T-001.",IF(COUNTIFS('Exits'!$A$9:$A$608,A580)&lt;&gt;1,"ID wyjścia się powtarza",IF(B580="","Podaj ID nadrzędnej transakcji",IF(IF(IFERROR(OR(CODE(UPPER(LEFT(B580,1)))&lt;65,CODE(UPPER(LEFT(B580,1)))&gt;90),TRUE),TRUE,OR(NOT(ISTEXT(B580)),LEN(B580)&gt;64,LEN(B580)&lt;&gt;LEN(SUBSTITUTE(B580,"*","")),LEN(B580)&lt;&gt;LEN(SUBSTITUTE(B580,"?","")),LEN(B580)&lt;&gt;LEN(SUBSTITUTE(B580,"~","")),LEN(B580)&lt;&gt;LEN(SUBSTITUTE(B580,"=","")),LEN(B580)&lt;&gt;LEN(SUBSTITUTE(B580,"&lt;","")),LEN(B580)&lt;&gt;LEN(SUBSTITUTE(B580,"&gt;","")))),"ID: tekst zaczynający się od A–Z, do 64 znaków; bez *, ?, ~, =, &lt; i &gt;. Przykład: T-001.",IF(COUNTIFS('Trades'!$A$9:$A$208,B580)&lt;&gt;1,"ID musi pasować do jednego wiersza Trades",IF(NOT(ISNUMBER(C580)),"Podaj prawidłowy czas zamknięcia",IF(OR(C580&lt;1,C580&gt;2958465),"Podaj prawidłowy czas zamknięcia",IF(NOT(ISNUMBER(D580)),"Podaj dodatnią zamkniętą ilość",IF(OR(D580&lt;=0,D580&gt;1000000,ROUND(D580,8)&lt;&gt;D580),"Podaj dodatnią zamkniętą ilość",IF(NOT(ISNUMBER(INDEX('Trades'!$D$9:$D$208,MATCH(B580,'Trades'!$A$9:$A$208,0)))),"Podaj prawidłowy czas otwarcia",IF(C580&lt;INDEX('Trades'!$D$9:$D$208,MATCH(B580,'Trades'!$A$9:$A$208,0)),"Wyjście poprzedza otwarcie",IF(AND(E580&lt;&gt;"",OR(NOT(ISNUMBER(E580)),E580&lt;=0)),"Podaj dodatnią cenę lub pozostaw puste",IF(AND(F580&lt;&gt;"",NOT(ISNUMBER(F580))),"P&amp;L brutto musi być liczbą lub pozostać pusty",IF(AND(ISNUMBER(F580),OR(ABS(F580)&gt;1000000000,ROUND(F580,2)&lt;&gt;F580)),"Kwoty: do 2 miejsc po przecinku; wartość bezwzględna wpisu ≤ 1 000 000 000.",""))))))))))))))))</x:f>
      </x:c>
      <x:c r="I580" s="29" t="str">
        <x:f>IF(ISNUMBER(D580),ROUND(D580,8),"")</x:f>
      </x:c>
      <x:c r="J580" s="29" t="n">
        <x:f>IF(ISNUMBER(F580),1,0)</x:f>
        <x:v>0</x:v>
      </x:c>
      <x:c r="K580" s="29" t="n">
        <x:f>IF(COUNTA(A580:F580)=0,0,1)</x:f>
        <x:v>0</x:v>
      </x:c>
    </x:row>
    <x:row r="581" ht="36" customHeight="1">
      <x:c r="A581" s="34"/>
      <x:c r="B581" s="34"/>
      <x:c r="C581" s="35"/>
      <x:c r="D581" s="36"/>
      <x:c r="E581" s="36"/>
      <x:c r="F581" s="37"/>
      <x:c r="G581" s="38" t="n">
        <x:f>IF(K581=0,0,IF(H581="",1,-1))</x:f>
        <x:v>0</x:v>
      </x:c>
      <x:c r="H581" s="33" t="str">
        <x:f>IF(K581=0,"",IF(A581="","Podaj ID wyjścia",IF(IF(IFERROR(OR(CODE(UPPER(LEFT(A581,1)))&lt;65,CODE(UPPER(LEFT(A581,1)))&gt;90),TRUE),TRUE,OR(NOT(ISTEXT(A581)),LEN(A581)&gt;64,LEN(A581)&lt;&gt;LEN(SUBSTITUTE(A581,"*","")),LEN(A581)&lt;&gt;LEN(SUBSTITUTE(A581,"?","")),LEN(A581)&lt;&gt;LEN(SUBSTITUTE(A581,"~","")),LEN(A581)&lt;&gt;LEN(SUBSTITUTE(A581,"=","")),LEN(A581)&lt;&gt;LEN(SUBSTITUTE(A581,"&lt;","")),LEN(A581)&lt;&gt;LEN(SUBSTITUTE(A581,"&gt;","")))),"ID: tekst zaczynający się od A–Z, do 64 znaków; bez *, ?, ~, =, &lt; i &gt;. Przykład: T-001.",IF(COUNTIFS('Exits'!$A$9:$A$608,A581)&lt;&gt;1,"ID wyjścia się powtarza",IF(B581="","Podaj ID nadrzędnej transakcji",IF(IF(IFERROR(OR(CODE(UPPER(LEFT(B581,1)))&lt;65,CODE(UPPER(LEFT(B581,1)))&gt;90),TRUE),TRUE,OR(NOT(ISTEXT(B581)),LEN(B581)&gt;64,LEN(B581)&lt;&gt;LEN(SUBSTITUTE(B581,"*","")),LEN(B581)&lt;&gt;LEN(SUBSTITUTE(B581,"?","")),LEN(B581)&lt;&gt;LEN(SUBSTITUTE(B581,"~","")),LEN(B581)&lt;&gt;LEN(SUBSTITUTE(B581,"=","")),LEN(B581)&lt;&gt;LEN(SUBSTITUTE(B581,"&lt;","")),LEN(B581)&lt;&gt;LEN(SUBSTITUTE(B581,"&gt;","")))),"ID: tekst zaczynający się od A–Z, do 64 znaków; bez *, ?, ~, =, &lt; i &gt;. Przykład: T-001.",IF(COUNTIFS('Trades'!$A$9:$A$208,B581)&lt;&gt;1,"ID musi pasować do jednego wiersza Trades",IF(NOT(ISNUMBER(C581)),"Podaj prawidłowy czas zamknięcia",IF(OR(C581&lt;1,C581&gt;2958465),"Podaj prawidłowy czas zamknięcia",IF(NOT(ISNUMBER(D581)),"Podaj dodatnią zamkniętą ilość",IF(OR(D581&lt;=0,D581&gt;1000000,ROUND(D581,8)&lt;&gt;D581),"Podaj dodatnią zamkniętą ilość",IF(NOT(ISNUMBER(INDEX('Trades'!$D$9:$D$208,MATCH(B581,'Trades'!$A$9:$A$208,0)))),"Podaj prawidłowy czas otwarcia",IF(C581&lt;INDEX('Trades'!$D$9:$D$208,MATCH(B581,'Trades'!$A$9:$A$208,0)),"Wyjście poprzedza otwarcie",IF(AND(E581&lt;&gt;"",OR(NOT(ISNUMBER(E581)),E581&lt;=0)),"Podaj dodatnią cenę lub pozostaw puste",IF(AND(F581&lt;&gt;"",NOT(ISNUMBER(F581))),"P&amp;L brutto musi być liczbą lub pozostać pusty",IF(AND(ISNUMBER(F581),OR(ABS(F581)&gt;1000000000,ROUND(F581,2)&lt;&gt;F581)),"Kwoty: do 2 miejsc po przecinku; wartość bezwzględna wpisu ≤ 1 000 000 000.",""))))))))))))))))</x:f>
      </x:c>
      <x:c r="I581" s="29" t="str">
        <x:f>IF(ISNUMBER(D581),ROUND(D581,8),"")</x:f>
      </x:c>
      <x:c r="J581" s="29" t="n">
        <x:f>IF(ISNUMBER(F581),1,0)</x:f>
        <x:v>0</x:v>
      </x:c>
      <x:c r="K581" s="29" t="n">
        <x:f>IF(COUNTA(A581:F581)=0,0,1)</x:f>
        <x:v>0</x:v>
      </x:c>
    </x:row>
    <x:row r="582" ht="36" customHeight="1">
      <x:c r="A582" s="34"/>
      <x:c r="B582" s="34"/>
      <x:c r="C582" s="35"/>
      <x:c r="D582" s="36"/>
      <x:c r="E582" s="36"/>
      <x:c r="F582" s="37"/>
      <x:c r="G582" s="38" t="n">
        <x:f>IF(K582=0,0,IF(H582="",1,-1))</x:f>
        <x:v>0</x:v>
      </x:c>
      <x:c r="H582" s="33" t="str">
        <x:f>IF(K582=0,"",IF(A582="","Podaj ID wyjścia",IF(IF(IFERROR(OR(CODE(UPPER(LEFT(A582,1)))&lt;65,CODE(UPPER(LEFT(A582,1)))&gt;90),TRUE),TRUE,OR(NOT(ISTEXT(A582)),LEN(A582)&gt;64,LEN(A582)&lt;&gt;LEN(SUBSTITUTE(A582,"*","")),LEN(A582)&lt;&gt;LEN(SUBSTITUTE(A582,"?","")),LEN(A582)&lt;&gt;LEN(SUBSTITUTE(A582,"~","")),LEN(A582)&lt;&gt;LEN(SUBSTITUTE(A582,"=","")),LEN(A582)&lt;&gt;LEN(SUBSTITUTE(A582,"&lt;","")),LEN(A582)&lt;&gt;LEN(SUBSTITUTE(A582,"&gt;","")))),"ID: tekst zaczynający się od A–Z, do 64 znaków; bez *, ?, ~, =, &lt; i &gt;. Przykład: T-001.",IF(COUNTIFS('Exits'!$A$9:$A$608,A582)&lt;&gt;1,"ID wyjścia się powtarza",IF(B582="","Podaj ID nadrzędnej transakcji",IF(IF(IFERROR(OR(CODE(UPPER(LEFT(B582,1)))&lt;65,CODE(UPPER(LEFT(B582,1)))&gt;90),TRUE),TRUE,OR(NOT(ISTEXT(B582)),LEN(B582)&gt;64,LEN(B582)&lt;&gt;LEN(SUBSTITUTE(B582,"*","")),LEN(B582)&lt;&gt;LEN(SUBSTITUTE(B582,"?","")),LEN(B582)&lt;&gt;LEN(SUBSTITUTE(B582,"~","")),LEN(B582)&lt;&gt;LEN(SUBSTITUTE(B582,"=","")),LEN(B582)&lt;&gt;LEN(SUBSTITUTE(B582,"&lt;","")),LEN(B582)&lt;&gt;LEN(SUBSTITUTE(B582,"&gt;","")))),"ID: tekst zaczynający się od A–Z, do 64 znaków; bez *, ?, ~, =, &lt; i &gt;. Przykład: T-001.",IF(COUNTIFS('Trades'!$A$9:$A$208,B582)&lt;&gt;1,"ID musi pasować do jednego wiersza Trades",IF(NOT(ISNUMBER(C582)),"Podaj prawidłowy czas zamknięcia",IF(OR(C582&lt;1,C582&gt;2958465),"Podaj prawidłowy czas zamknięcia",IF(NOT(ISNUMBER(D582)),"Podaj dodatnią zamkniętą ilość",IF(OR(D582&lt;=0,D582&gt;1000000,ROUND(D582,8)&lt;&gt;D582),"Podaj dodatnią zamkniętą ilość",IF(NOT(ISNUMBER(INDEX('Trades'!$D$9:$D$208,MATCH(B582,'Trades'!$A$9:$A$208,0)))),"Podaj prawidłowy czas otwarcia",IF(C582&lt;INDEX('Trades'!$D$9:$D$208,MATCH(B582,'Trades'!$A$9:$A$208,0)),"Wyjście poprzedza otwarcie",IF(AND(E582&lt;&gt;"",OR(NOT(ISNUMBER(E582)),E582&lt;=0)),"Podaj dodatnią cenę lub pozostaw puste",IF(AND(F582&lt;&gt;"",NOT(ISNUMBER(F582))),"P&amp;L brutto musi być liczbą lub pozostać pusty",IF(AND(ISNUMBER(F582),OR(ABS(F582)&gt;1000000000,ROUND(F582,2)&lt;&gt;F582)),"Kwoty: do 2 miejsc po przecinku; wartość bezwzględna wpisu ≤ 1 000 000 000.",""))))))))))))))))</x:f>
      </x:c>
      <x:c r="I582" s="29" t="str">
        <x:f>IF(ISNUMBER(D582),ROUND(D582,8),"")</x:f>
      </x:c>
      <x:c r="J582" s="29" t="n">
        <x:f>IF(ISNUMBER(F582),1,0)</x:f>
        <x:v>0</x:v>
      </x:c>
      <x:c r="K582" s="29" t="n">
        <x:f>IF(COUNTA(A582:F582)=0,0,1)</x:f>
        <x:v>0</x:v>
      </x:c>
    </x:row>
    <x:row r="583" ht="36" customHeight="1">
      <x:c r="A583" s="34"/>
      <x:c r="B583" s="34"/>
      <x:c r="C583" s="35"/>
      <x:c r="D583" s="36"/>
      <x:c r="E583" s="36"/>
      <x:c r="F583" s="37"/>
      <x:c r="G583" s="38" t="n">
        <x:f>IF(K583=0,0,IF(H583="",1,-1))</x:f>
        <x:v>0</x:v>
      </x:c>
      <x:c r="H583" s="33" t="str">
        <x:f>IF(K583=0,"",IF(A583="","Podaj ID wyjścia",IF(IF(IFERROR(OR(CODE(UPPER(LEFT(A583,1)))&lt;65,CODE(UPPER(LEFT(A583,1)))&gt;90),TRUE),TRUE,OR(NOT(ISTEXT(A583)),LEN(A583)&gt;64,LEN(A583)&lt;&gt;LEN(SUBSTITUTE(A583,"*","")),LEN(A583)&lt;&gt;LEN(SUBSTITUTE(A583,"?","")),LEN(A583)&lt;&gt;LEN(SUBSTITUTE(A583,"~","")),LEN(A583)&lt;&gt;LEN(SUBSTITUTE(A583,"=","")),LEN(A583)&lt;&gt;LEN(SUBSTITUTE(A583,"&lt;","")),LEN(A583)&lt;&gt;LEN(SUBSTITUTE(A583,"&gt;","")))),"ID: tekst zaczynający się od A–Z, do 64 znaków; bez *, ?, ~, =, &lt; i &gt;. Przykład: T-001.",IF(COUNTIFS('Exits'!$A$9:$A$608,A583)&lt;&gt;1,"ID wyjścia się powtarza",IF(B583="","Podaj ID nadrzędnej transakcji",IF(IF(IFERROR(OR(CODE(UPPER(LEFT(B583,1)))&lt;65,CODE(UPPER(LEFT(B583,1)))&gt;90),TRUE),TRUE,OR(NOT(ISTEXT(B583)),LEN(B583)&gt;64,LEN(B583)&lt;&gt;LEN(SUBSTITUTE(B583,"*","")),LEN(B583)&lt;&gt;LEN(SUBSTITUTE(B583,"?","")),LEN(B583)&lt;&gt;LEN(SUBSTITUTE(B583,"~","")),LEN(B583)&lt;&gt;LEN(SUBSTITUTE(B583,"=","")),LEN(B583)&lt;&gt;LEN(SUBSTITUTE(B583,"&lt;","")),LEN(B583)&lt;&gt;LEN(SUBSTITUTE(B583,"&gt;","")))),"ID: tekst zaczynający się od A–Z, do 64 znaków; bez *, ?, ~, =, &lt; i &gt;. Przykład: T-001.",IF(COUNTIFS('Trades'!$A$9:$A$208,B583)&lt;&gt;1,"ID musi pasować do jednego wiersza Trades",IF(NOT(ISNUMBER(C583)),"Podaj prawidłowy czas zamknięcia",IF(OR(C583&lt;1,C583&gt;2958465),"Podaj prawidłowy czas zamknięcia",IF(NOT(ISNUMBER(D583)),"Podaj dodatnią zamkniętą ilość",IF(OR(D583&lt;=0,D583&gt;1000000,ROUND(D583,8)&lt;&gt;D583),"Podaj dodatnią zamkniętą ilość",IF(NOT(ISNUMBER(INDEX('Trades'!$D$9:$D$208,MATCH(B583,'Trades'!$A$9:$A$208,0)))),"Podaj prawidłowy czas otwarcia",IF(C583&lt;INDEX('Trades'!$D$9:$D$208,MATCH(B583,'Trades'!$A$9:$A$208,0)),"Wyjście poprzedza otwarcie",IF(AND(E583&lt;&gt;"",OR(NOT(ISNUMBER(E583)),E583&lt;=0)),"Podaj dodatnią cenę lub pozostaw puste",IF(AND(F583&lt;&gt;"",NOT(ISNUMBER(F583))),"P&amp;L brutto musi być liczbą lub pozostać pusty",IF(AND(ISNUMBER(F583),OR(ABS(F583)&gt;1000000000,ROUND(F583,2)&lt;&gt;F583)),"Kwoty: do 2 miejsc po przecinku; wartość bezwzględna wpisu ≤ 1 000 000 000.",""))))))))))))))))</x:f>
      </x:c>
      <x:c r="I583" s="29" t="str">
        <x:f>IF(ISNUMBER(D583),ROUND(D583,8),"")</x:f>
      </x:c>
      <x:c r="J583" s="29" t="n">
        <x:f>IF(ISNUMBER(F583),1,0)</x:f>
        <x:v>0</x:v>
      </x:c>
      <x:c r="K583" s="29" t="n">
        <x:f>IF(COUNTA(A583:F583)=0,0,1)</x:f>
        <x:v>0</x:v>
      </x:c>
    </x:row>
    <x:row r="584" ht="36" customHeight="1">
      <x:c r="A584" s="34"/>
      <x:c r="B584" s="34"/>
      <x:c r="C584" s="35"/>
      <x:c r="D584" s="36"/>
      <x:c r="E584" s="36"/>
      <x:c r="F584" s="37"/>
      <x:c r="G584" s="38" t="n">
        <x:f>IF(K584=0,0,IF(H584="",1,-1))</x:f>
        <x:v>0</x:v>
      </x:c>
      <x:c r="H584" s="33" t="str">
        <x:f>IF(K584=0,"",IF(A584="","Podaj ID wyjścia",IF(IF(IFERROR(OR(CODE(UPPER(LEFT(A584,1)))&lt;65,CODE(UPPER(LEFT(A584,1)))&gt;90),TRUE),TRUE,OR(NOT(ISTEXT(A584)),LEN(A584)&gt;64,LEN(A584)&lt;&gt;LEN(SUBSTITUTE(A584,"*","")),LEN(A584)&lt;&gt;LEN(SUBSTITUTE(A584,"?","")),LEN(A584)&lt;&gt;LEN(SUBSTITUTE(A584,"~","")),LEN(A584)&lt;&gt;LEN(SUBSTITUTE(A584,"=","")),LEN(A584)&lt;&gt;LEN(SUBSTITUTE(A584,"&lt;","")),LEN(A584)&lt;&gt;LEN(SUBSTITUTE(A584,"&gt;","")))),"ID: tekst zaczynający się od A–Z, do 64 znaków; bez *, ?, ~, =, &lt; i &gt;. Przykład: T-001.",IF(COUNTIFS('Exits'!$A$9:$A$608,A584)&lt;&gt;1,"ID wyjścia się powtarza",IF(B584="","Podaj ID nadrzędnej transakcji",IF(IF(IFERROR(OR(CODE(UPPER(LEFT(B584,1)))&lt;65,CODE(UPPER(LEFT(B584,1)))&gt;90),TRUE),TRUE,OR(NOT(ISTEXT(B584)),LEN(B584)&gt;64,LEN(B584)&lt;&gt;LEN(SUBSTITUTE(B584,"*","")),LEN(B584)&lt;&gt;LEN(SUBSTITUTE(B584,"?","")),LEN(B584)&lt;&gt;LEN(SUBSTITUTE(B584,"~","")),LEN(B584)&lt;&gt;LEN(SUBSTITUTE(B584,"=","")),LEN(B584)&lt;&gt;LEN(SUBSTITUTE(B584,"&lt;","")),LEN(B584)&lt;&gt;LEN(SUBSTITUTE(B584,"&gt;","")))),"ID: tekst zaczynający się od A–Z, do 64 znaków; bez *, ?, ~, =, &lt; i &gt;. Przykład: T-001.",IF(COUNTIFS('Trades'!$A$9:$A$208,B584)&lt;&gt;1,"ID musi pasować do jednego wiersza Trades",IF(NOT(ISNUMBER(C584)),"Podaj prawidłowy czas zamknięcia",IF(OR(C584&lt;1,C584&gt;2958465),"Podaj prawidłowy czas zamknięcia",IF(NOT(ISNUMBER(D584)),"Podaj dodatnią zamkniętą ilość",IF(OR(D584&lt;=0,D584&gt;1000000,ROUND(D584,8)&lt;&gt;D584),"Podaj dodatnią zamkniętą ilość",IF(NOT(ISNUMBER(INDEX('Trades'!$D$9:$D$208,MATCH(B584,'Trades'!$A$9:$A$208,0)))),"Podaj prawidłowy czas otwarcia",IF(C584&lt;INDEX('Trades'!$D$9:$D$208,MATCH(B584,'Trades'!$A$9:$A$208,0)),"Wyjście poprzedza otwarcie",IF(AND(E584&lt;&gt;"",OR(NOT(ISNUMBER(E584)),E584&lt;=0)),"Podaj dodatnią cenę lub pozostaw puste",IF(AND(F584&lt;&gt;"",NOT(ISNUMBER(F584))),"P&amp;L brutto musi być liczbą lub pozostać pusty",IF(AND(ISNUMBER(F584),OR(ABS(F584)&gt;1000000000,ROUND(F584,2)&lt;&gt;F584)),"Kwoty: do 2 miejsc po przecinku; wartość bezwzględna wpisu ≤ 1 000 000 000.",""))))))))))))))))</x:f>
      </x:c>
      <x:c r="I584" s="29" t="str">
        <x:f>IF(ISNUMBER(D584),ROUND(D584,8),"")</x:f>
      </x:c>
      <x:c r="J584" s="29" t="n">
        <x:f>IF(ISNUMBER(F584),1,0)</x:f>
        <x:v>0</x:v>
      </x:c>
      <x:c r="K584" s="29" t="n">
        <x:f>IF(COUNTA(A584:F584)=0,0,1)</x:f>
        <x:v>0</x:v>
      </x:c>
    </x:row>
    <x:row r="585" ht="36" customHeight="1">
      <x:c r="A585" s="34"/>
      <x:c r="B585" s="34"/>
      <x:c r="C585" s="35"/>
      <x:c r="D585" s="36"/>
      <x:c r="E585" s="36"/>
      <x:c r="F585" s="37"/>
      <x:c r="G585" s="38" t="n">
        <x:f>IF(K585=0,0,IF(H585="",1,-1))</x:f>
        <x:v>0</x:v>
      </x:c>
      <x:c r="H585" s="33" t="str">
        <x:f>IF(K585=0,"",IF(A585="","Podaj ID wyjścia",IF(IF(IFERROR(OR(CODE(UPPER(LEFT(A585,1)))&lt;65,CODE(UPPER(LEFT(A585,1)))&gt;90),TRUE),TRUE,OR(NOT(ISTEXT(A585)),LEN(A585)&gt;64,LEN(A585)&lt;&gt;LEN(SUBSTITUTE(A585,"*","")),LEN(A585)&lt;&gt;LEN(SUBSTITUTE(A585,"?","")),LEN(A585)&lt;&gt;LEN(SUBSTITUTE(A585,"~","")),LEN(A585)&lt;&gt;LEN(SUBSTITUTE(A585,"=","")),LEN(A585)&lt;&gt;LEN(SUBSTITUTE(A585,"&lt;","")),LEN(A585)&lt;&gt;LEN(SUBSTITUTE(A585,"&gt;","")))),"ID: tekst zaczynający się od A–Z, do 64 znaków; bez *, ?, ~, =, &lt; i &gt;. Przykład: T-001.",IF(COUNTIFS('Exits'!$A$9:$A$608,A585)&lt;&gt;1,"ID wyjścia się powtarza",IF(B585="","Podaj ID nadrzędnej transakcji",IF(IF(IFERROR(OR(CODE(UPPER(LEFT(B585,1)))&lt;65,CODE(UPPER(LEFT(B585,1)))&gt;90),TRUE),TRUE,OR(NOT(ISTEXT(B585)),LEN(B585)&gt;64,LEN(B585)&lt;&gt;LEN(SUBSTITUTE(B585,"*","")),LEN(B585)&lt;&gt;LEN(SUBSTITUTE(B585,"?","")),LEN(B585)&lt;&gt;LEN(SUBSTITUTE(B585,"~","")),LEN(B585)&lt;&gt;LEN(SUBSTITUTE(B585,"=","")),LEN(B585)&lt;&gt;LEN(SUBSTITUTE(B585,"&lt;","")),LEN(B585)&lt;&gt;LEN(SUBSTITUTE(B585,"&gt;","")))),"ID: tekst zaczynający się od A–Z, do 64 znaków; bez *, ?, ~, =, &lt; i &gt;. Przykład: T-001.",IF(COUNTIFS('Trades'!$A$9:$A$208,B585)&lt;&gt;1,"ID musi pasować do jednego wiersza Trades",IF(NOT(ISNUMBER(C585)),"Podaj prawidłowy czas zamknięcia",IF(OR(C585&lt;1,C585&gt;2958465),"Podaj prawidłowy czas zamknięcia",IF(NOT(ISNUMBER(D585)),"Podaj dodatnią zamkniętą ilość",IF(OR(D585&lt;=0,D585&gt;1000000,ROUND(D585,8)&lt;&gt;D585),"Podaj dodatnią zamkniętą ilość",IF(NOT(ISNUMBER(INDEX('Trades'!$D$9:$D$208,MATCH(B585,'Trades'!$A$9:$A$208,0)))),"Podaj prawidłowy czas otwarcia",IF(C585&lt;INDEX('Trades'!$D$9:$D$208,MATCH(B585,'Trades'!$A$9:$A$208,0)),"Wyjście poprzedza otwarcie",IF(AND(E585&lt;&gt;"",OR(NOT(ISNUMBER(E585)),E585&lt;=0)),"Podaj dodatnią cenę lub pozostaw puste",IF(AND(F585&lt;&gt;"",NOT(ISNUMBER(F585))),"P&amp;L brutto musi być liczbą lub pozostać pusty",IF(AND(ISNUMBER(F585),OR(ABS(F585)&gt;1000000000,ROUND(F585,2)&lt;&gt;F585)),"Kwoty: do 2 miejsc po przecinku; wartość bezwzględna wpisu ≤ 1 000 000 000.",""))))))))))))))))</x:f>
      </x:c>
      <x:c r="I585" s="29" t="str">
        <x:f>IF(ISNUMBER(D585),ROUND(D585,8),"")</x:f>
      </x:c>
      <x:c r="J585" s="29" t="n">
        <x:f>IF(ISNUMBER(F585),1,0)</x:f>
        <x:v>0</x:v>
      </x:c>
      <x:c r="K585" s="29" t="n">
        <x:f>IF(COUNTA(A585:F585)=0,0,1)</x:f>
        <x:v>0</x:v>
      </x:c>
    </x:row>
    <x:row r="586" ht="36" customHeight="1">
      <x:c r="A586" s="34"/>
      <x:c r="B586" s="34"/>
      <x:c r="C586" s="35"/>
      <x:c r="D586" s="36"/>
      <x:c r="E586" s="36"/>
      <x:c r="F586" s="37"/>
      <x:c r="G586" s="38" t="n">
        <x:f>IF(K586=0,0,IF(H586="",1,-1))</x:f>
        <x:v>0</x:v>
      </x:c>
      <x:c r="H586" s="33" t="str">
        <x:f>IF(K586=0,"",IF(A586="","Podaj ID wyjścia",IF(IF(IFERROR(OR(CODE(UPPER(LEFT(A586,1)))&lt;65,CODE(UPPER(LEFT(A586,1)))&gt;90),TRUE),TRUE,OR(NOT(ISTEXT(A586)),LEN(A586)&gt;64,LEN(A586)&lt;&gt;LEN(SUBSTITUTE(A586,"*","")),LEN(A586)&lt;&gt;LEN(SUBSTITUTE(A586,"?","")),LEN(A586)&lt;&gt;LEN(SUBSTITUTE(A586,"~","")),LEN(A586)&lt;&gt;LEN(SUBSTITUTE(A586,"=","")),LEN(A586)&lt;&gt;LEN(SUBSTITUTE(A586,"&lt;","")),LEN(A586)&lt;&gt;LEN(SUBSTITUTE(A586,"&gt;","")))),"ID: tekst zaczynający się od A–Z, do 64 znaków; bez *, ?, ~, =, &lt; i &gt;. Przykład: T-001.",IF(COUNTIFS('Exits'!$A$9:$A$608,A586)&lt;&gt;1,"ID wyjścia się powtarza",IF(B586="","Podaj ID nadrzędnej transakcji",IF(IF(IFERROR(OR(CODE(UPPER(LEFT(B586,1)))&lt;65,CODE(UPPER(LEFT(B586,1)))&gt;90),TRUE),TRUE,OR(NOT(ISTEXT(B586)),LEN(B586)&gt;64,LEN(B586)&lt;&gt;LEN(SUBSTITUTE(B586,"*","")),LEN(B586)&lt;&gt;LEN(SUBSTITUTE(B586,"?","")),LEN(B586)&lt;&gt;LEN(SUBSTITUTE(B586,"~","")),LEN(B586)&lt;&gt;LEN(SUBSTITUTE(B586,"=","")),LEN(B586)&lt;&gt;LEN(SUBSTITUTE(B586,"&lt;","")),LEN(B586)&lt;&gt;LEN(SUBSTITUTE(B586,"&gt;","")))),"ID: tekst zaczynający się od A–Z, do 64 znaków; bez *, ?, ~, =, &lt; i &gt;. Przykład: T-001.",IF(COUNTIFS('Trades'!$A$9:$A$208,B586)&lt;&gt;1,"ID musi pasować do jednego wiersza Trades",IF(NOT(ISNUMBER(C586)),"Podaj prawidłowy czas zamknięcia",IF(OR(C586&lt;1,C586&gt;2958465),"Podaj prawidłowy czas zamknięcia",IF(NOT(ISNUMBER(D586)),"Podaj dodatnią zamkniętą ilość",IF(OR(D586&lt;=0,D586&gt;1000000,ROUND(D586,8)&lt;&gt;D586),"Podaj dodatnią zamkniętą ilość",IF(NOT(ISNUMBER(INDEX('Trades'!$D$9:$D$208,MATCH(B586,'Trades'!$A$9:$A$208,0)))),"Podaj prawidłowy czas otwarcia",IF(C586&lt;INDEX('Trades'!$D$9:$D$208,MATCH(B586,'Trades'!$A$9:$A$208,0)),"Wyjście poprzedza otwarcie",IF(AND(E586&lt;&gt;"",OR(NOT(ISNUMBER(E586)),E586&lt;=0)),"Podaj dodatnią cenę lub pozostaw puste",IF(AND(F586&lt;&gt;"",NOT(ISNUMBER(F586))),"P&amp;L brutto musi być liczbą lub pozostać pusty",IF(AND(ISNUMBER(F586),OR(ABS(F586)&gt;1000000000,ROUND(F586,2)&lt;&gt;F586)),"Kwoty: do 2 miejsc po przecinku; wartość bezwzględna wpisu ≤ 1 000 000 000.",""))))))))))))))))</x:f>
      </x:c>
      <x:c r="I586" s="29" t="str">
        <x:f>IF(ISNUMBER(D586),ROUND(D586,8),"")</x:f>
      </x:c>
      <x:c r="J586" s="29" t="n">
        <x:f>IF(ISNUMBER(F586),1,0)</x:f>
        <x:v>0</x:v>
      </x:c>
      <x:c r="K586" s="29" t="n">
        <x:f>IF(COUNTA(A586:F586)=0,0,1)</x:f>
        <x:v>0</x:v>
      </x:c>
    </x:row>
    <x:row r="587" ht="36" customHeight="1">
      <x:c r="A587" s="34"/>
      <x:c r="B587" s="34"/>
      <x:c r="C587" s="35"/>
      <x:c r="D587" s="36"/>
      <x:c r="E587" s="36"/>
      <x:c r="F587" s="37"/>
      <x:c r="G587" s="38" t="n">
        <x:f>IF(K587=0,0,IF(H587="",1,-1))</x:f>
        <x:v>0</x:v>
      </x:c>
      <x:c r="H587" s="33" t="str">
        <x:f>IF(K587=0,"",IF(A587="","Podaj ID wyjścia",IF(IF(IFERROR(OR(CODE(UPPER(LEFT(A587,1)))&lt;65,CODE(UPPER(LEFT(A587,1)))&gt;90),TRUE),TRUE,OR(NOT(ISTEXT(A587)),LEN(A587)&gt;64,LEN(A587)&lt;&gt;LEN(SUBSTITUTE(A587,"*","")),LEN(A587)&lt;&gt;LEN(SUBSTITUTE(A587,"?","")),LEN(A587)&lt;&gt;LEN(SUBSTITUTE(A587,"~","")),LEN(A587)&lt;&gt;LEN(SUBSTITUTE(A587,"=","")),LEN(A587)&lt;&gt;LEN(SUBSTITUTE(A587,"&lt;","")),LEN(A587)&lt;&gt;LEN(SUBSTITUTE(A587,"&gt;","")))),"ID: tekst zaczynający się od A–Z, do 64 znaków; bez *, ?, ~, =, &lt; i &gt;. Przykład: T-001.",IF(COUNTIFS('Exits'!$A$9:$A$608,A587)&lt;&gt;1,"ID wyjścia się powtarza",IF(B587="","Podaj ID nadrzędnej transakcji",IF(IF(IFERROR(OR(CODE(UPPER(LEFT(B587,1)))&lt;65,CODE(UPPER(LEFT(B587,1)))&gt;90),TRUE),TRUE,OR(NOT(ISTEXT(B587)),LEN(B587)&gt;64,LEN(B587)&lt;&gt;LEN(SUBSTITUTE(B587,"*","")),LEN(B587)&lt;&gt;LEN(SUBSTITUTE(B587,"?","")),LEN(B587)&lt;&gt;LEN(SUBSTITUTE(B587,"~","")),LEN(B587)&lt;&gt;LEN(SUBSTITUTE(B587,"=","")),LEN(B587)&lt;&gt;LEN(SUBSTITUTE(B587,"&lt;","")),LEN(B587)&lt;&gt;LEN(SUBSTITUTE(B587,"&gt;","")))),"ID: tekst zaczynający się od A–Z, do 64 znaków; bez *, ?, ~, =, &lt; i &gt;. Przykład: T-001.",IF(COUNTIFS('Trades'!$A$9:$A$208,B587)&lt;&gt;1,"ID musi pasować do jednego wiersza Trades",IF(NOT(ISNUMBER(C587)),"Podaj prawidłowy czas zamknięcia",IF(OR(C587&lt;1,C587&gt;2958465),"Podaj prawidłowy czas zamknięcia",IF(NOT(ISNUMBER(D587)),"Podaj dodatnią zamkniętą ilość",IF(OR(D587&lt;=0,D587&gt;1000000,ROUND(D587,8)&lt;&gt;D587),"Podaj dodatnią zamkniętą ilość",IF(NOT(ISNUMBER(INDEX('Trades'!$D$9:$D$208,MATCH(B587,'Trades'!$A$9:$A$208,0)))),"Podaj prawidłowy czas otwarcia",IF(C587&lt;INDEX('Trades'!$D$9:$D$208,MATCH(B587,'Trades'!$A$9:$A$208,0)),"Wyjście poprzedza otwarcie",IF(AND(E587&lt;&gt;"",OR(NOT(ISNUMBER(E587)),E587&lt;=0)),"Podaj dodatnią cenę lub pozostaw puste",IF(AND(F587&lt;&gt;"",NOT(ISNUMBER(F587))),"P&amp;L brutto musi być liczbą lub pozostać pusty",IF(AND(ISNUMBER(F587),OR(ABS(F587)&gt;1000000000,ROUND(F587,2)&lt;&gt;F587)),"Kwoty: do 2 miejsc po przecinku; wartość bezwzględna wpisu ≤ 1 000 000 000.",""))))))))))))))))</x:f>
      </x:c>
      <x:c r="I587" s="29" t="str">
        <x:f>IF(ISNUMBER(D587),ROUND(D587,8),"")</x:f>
      </x:c>
      <x:c r="J587" s="29" t="n">
        <x:f>IF(ISNUMBER(F587),1,0)</x:f>
        <x:v>0</x:v>
      </x:c>
      <x:c r="K587" s="29" t="n">
        <x:f>IF(COUNTA(A587:F587)=0,0,1)</x:f>
        <x:v>0</x:v>
      </x:c>
    </x:row>
    <x:row r="588" ht="36" customHeight="1">
      <x:c r="A588" s="34"/>
      <x:c r="B588" s="34"/>
      <x:c r="C588" s="35"/>
      <x:c r="D588" s="36"/>
      <x:c r="E588" s="36"/>
      <x:c r="F588" s="37"/>
      <x:c r="G588" s="38" t="n">
        <x:f>IF(K588=0,0,IF(H588="",1,-1))</x:f>
        <x:v>0</x:v>
      </x:c>
      <x:c r="H588" s="33" t="str">
        <x:f>IF(K588=0,"",IF(A588="","Podaj ID wyjścia",IF(IF(IFERROR(OR(CODE(UPPER(LEFT(A588,1)))&lt;65,CODE(UPPER(LEFT(A588,1)))&gt;90),TRUE),TRUE,OR(NOT(ISTEXT(A588)),LEN(A588)&gt;64,LEN(A588)&lt;&gt;LEN(SUBSTITUTE(A588,"*","")),LEN(A588)&lt;&gt;LEN(SUBSTITUTE(A588,"?","")),LEN(A588)&lt;&gt;LEN(SUBSTITUTE(A588,"~","")),LEN(A588)&lt;&gt;LEN(SUBSTITUTE(A588,"=","")),LEN(A588)&lt;&gt;LEN(SUBSTITUTE(A588,"&lt;","")),LEN(A588)&lt;&gt;LEN(SUBSTITUTE(A588,"&gt;","")))),"ID: tekst zaczynający się od A–Z, do 64 znaków; bez *, ?, ~, =, &lt; i &gt;. Przykład: T-001.",IF(COUNTIFS('Exits'!$A$9:$A$608,A588)&lt;&gt;1,"ID wyjścia się powtarza",IF(B588="","Podaj ID nadrzędnej transakcji",IF(IF(IFERROR(OR(CODE(UPPER(LEFT(B588,1)))&lt;65,CODE(UPPER(LEFT(B588,1)))&gt;90),TRUE),TRUE,OR(NOT(ISTEXT(B588)),LEN(B588)&gt;64,LEN(B588)&lt;&gt;LEN(SUBSTITUTE(B588,"*","")),LEN(B588)&lt;&gt;LEN(SUBSTITUTE(B588,"?","")),LEN(B588)&lt;&gt;LEN(SUBSTITUTE(B588,"~","")),LEN(B588)&lt;&gt;LEN(SUBSTITUTE(B588,"=","")),LEN(B588)&lt;&gt;LEN(SUBSTITUTE(B588,"&lt;","")),LEN(B588)&lt;&gt;LEN(SUBSTITUTE(B588,"&gt;","")))),"ID: tekst zaczynający się od A–Z, do 64 znaków; bez *, ?, ~, =, &lt; i &gt;. Przykład: T-001.",IF(COUNTIFS('Trades'!$A$9:$A$208,B588)&lt;&gt;1,"ID musi pasować do jednego wiersza Trades",IF(NOT(ISNUMBER(C588)),"Podaj prawidłowy czas zamknięcia",IF(OR(C588&lt;1,C588&gt;2958465),"Podaj prawidłowy czas zamknięcia",IF(NOT(ISNUMBER(D588)),"Podaj dodatnią zamkniętą ilość",IF(OR(D588&lt;=0,D588&gt;1000000,ROUND(D588,8)&lt;&gt;D588),"Podaj dodatnią zamkniętą ilość",IF(NOT(ISNUMBER(INDEX('Trades'!$D$9:$D$208,MATCH(B588,'Trades'!$A$9:$A$208,0)))),"Podaj prawidłowy czas otwarcia",IF(C588&lt;INDEX('Trades'!$D$9:$D$208,MATCH(B588,'Trades'!$A$9:$A$208,0)),"Wyjście poprzedza otwarcie",IF(AND(E588&lt;&gt;"",OR(NOT(ISNUMBER(E588)),E588&lt;=0)),"Podaj dodatnią cenę lub pozostaw puste",IF(AND(F588&lt;&gt;"",NOT(ISNUMBER(F588))),"P&amp;L brutto musi być liczbą lub pozostać pusty",IF(AND(ISNUMBER(F588),OR(ABS(F588)&gt;1000000000,ROUND(F588,2)&lt;&gt;F588)),"Kwoty: do 2 miejsc po przecinku; wartość bezwzględna wpisu ≤ 1 000 000 000.",""))))))))))))))))</x:f>
      </x:c>
      <x:c r="I588" s="29" t="str">
        <x:f>IF(ISNUMBER(D588),ROUND(D588,8),"")</x:f>
      </x:c>
      <x:c r="J588" s="29" t="n">
        <x:f>IF(ISNUMBER(F588),1,0)</x:f>
        <x:v>0</x:v>
      </x:c>
      <x:c r="K588" s="29" t="n">
        <x:f>IF(COUNTA(A588:F588)=0,0,1)</x:f>
        <x:v>0</x:v>
      </x:c>
    </x:row>
    <x:row r="589" ht="36" customHeight="1">
      <x:c r="A589" s="34"/>
      <x:c r="B589" s="34"/>
      <x:c r="C589" s="35"/>
      <x:c r="D589" s="36"/>
      <x:c r="E589" s="36"/>
      <x:c r="F589" s="37"/>
      <x:c r="G589" s="38" t="n">
        <x:f>IF(K589=0,0,IF(H589="",1,-1))</x:f>
        <x:v>0</x:v>
      </x:c>
      <x:c r="H589" s="33" t="str">
        <x:f>IF(K589=0,"",IF(A589="","Podaj ID wyjścia",IF(IF(IFERROR(OR(CODE(UPPER(LEFT(A589,1)))&lt;65,CODE(UPPER(LEFT(A589,1)))&gt;90),TRUE),TRUE,OR(NOT(ISTEXT(A589)),LEN(A589)&gt;64,LEN(A589)&lt;&gt;LEN(SUBSTITUTE(A589,"*","")),LEN(A589)&lt;&gt;LEN(SUBSTITUTE(A589,"?","")),LEN(A589)&lt;&gt;LEN(SUBSTITUTE(A589,"~","")),LEN(A589)&lt;&gt;LEN(SUBSTITUTE(A589,"=","")),LEN(A589)&lt;&gt;LEN(SUBSTITUTE(A589,"&lt;","")),LEN(A589)&lt;&gt;LEN(SUBSTITUTE(A589,"&gt;","")))),"ID: tekst zaczynający się od A–Z, do 64 znaków; bez *, ?, ~, =, &lt; i &gt;. Przykład: T-001.",IF(COUNTIFS('Exits'!$A$9:$A$608,A589)&lt;&gt;1,"ID wyjścia się powtarza",IF(B589="","Podaj ID nadrzędnej transakcji",IF(IF(IFERROR(OR(CODE(UPPER(LEFT(B589,1)))&lt;65,CODE(UPPER(LEFT(B589,1)))&gt;90),TRUE),TRUE,OR(NOT(ISTEXT(B589)),LEN(B589)&gt;64,LEN(B589)&lt;&gt;LEN(SUBSTITUTE(B589,"*","")),LEN(B589)&lt;&gt;LEN(SUBSTITUTE(B589,"?","")),LEN(B589)&lt;&gt;LEN(SUBSTITUTE(B589,"~","")),LEN(B589)&lt;&gt;LEN(SUBSTITUTE(B589,"=","")),LEN(B589)&lt;&gt;LEN(SUBSTITUTE(B589,"&lt;","")),LEN(B589)&lt;&gt;LEN(SUBSTITUTE(B589,"&gt;","")))),"ID: tekst zaczynający się od A–Z, do 64 znaków; bez *, ?, ~, =, &lt; i &gt;. Przykład: T-001.",IF(COUNTIFS('Trades'!$A$9:$A$208,B589)&lt;&gt;1,"ID musi pasować do jednego wiersza Trades",IF(NOT(ISNUMBER(C589)),"Podaj prawidłowy czas zamknięcia",IF(OR(C589&lt;1,C589&gt;2958465),"Podaj prawidłowy czas zamknięcia",IF(NOT(ISNUMBER(D589)),"Podaj dodatnią zamkniętą ilość",IF(OR(D589&lt;=0,D589&gt;1000000,ROUND(D589,8)&lt;&gt;D589),"Podaj dodatnią zamkniętą ilość",IF(NOT(ISNUMBER(INDEX('Trades'!$D$9:$D$208,MATCH(B589,'Trades'!$A$9:$A$208,0)))),"Podaj prawidłowy czas otwarcia",IF(C589&lt;INDEX('Trades'!$D$9:$D$208,MATCH(B589,'Trades'!$A$9:$A$208,0)),"Wyjście poprzedza otwarcie",IF(AND(E589&lt;&gt;"",OR(NOT(ISNUMBER(E589)),E589&lt;=0)),"Podaj dodatnią cenę lub pozostaw puste",IF(AND(F589&lt;&gt;"",NOT(ISNUMBER(F589))),"P&amp;L brutto musi być liczbą lub pozostać pusty",IF(AND(ISNUMBER(F589),OR(ABS(F589)&gt;1000000000,ROUND(F589,2)&lt;&gt;F589)),"Kwoty: do 2 miejsc po przecinku; wartość bezwzględna wpisu ≤ 1 000 000 000.",""))))))))))))))))</x:f>
      </x:c>
      <x:c r="I589" s="29" t="str">
        <x:f>IF(ISNUMBER(D589),ROUND(D589,8),"")</x:f>
      </x:c>
      <x:c r="J589" s="29" t="n">
        <x:f>IF(ISNUMBER(F589),1,0)</x:f>
        <x:v>0</x:v>
      </x:c>
      <x:c r="K589" s="29" t="n">
        <x:f>IF(COUNTA(A589:F589)=0,0,1)</x:f>
        <x:v>0</x:v>
      </x:c>
    </x:row>
    <x:row r="590" ht="36" customHeight="1">
      <x:c r="A590" s="34"/>
      <x:c r="B590" s="34"/>
      <x:c r="C590" s="35"/>
      <x:c r="D590" s="36"/>
      <x:c r="E590" s="36"/>
      <x:c r="F590" s="37"/>
      <x:c r="G590" s="38" t="n">
        <x:f>IF(K590=0,0,IF(H590="",1,-1))</x:f>
        <x:v>0</x:v>
      </x:c>
      <x:c r="H590" s="33" t="str">
        <x:f>IF(K590=0,"",IF(A590="","Podaj ID wyjścia",IF(IF(IFERROR(OR(CODE(UPPER(LEFT(A590,1)))&lt;65,CODE(UPPER(LEFT(A590,1)))&gt;90),TRUE),TRUE,OR(NOT(ISTEXT(A590)),LEN(A590)&gt;64,LEN(A590)&lt;&gt;LEN(SUBSTITUTE(A590,"*","")),LEN(A590)&lt;&gt;LEN(SUBSTITUTE(A590,"?","")),LEN(A590)&lt;&gt;LEN(SUBSTITUTE(A590,"~","")),LEN(A590)&lt;&gt;LEN(SUBSTITUTE(A590,"=","")),LEN(A590)&lt;&gt;LEN(SUBSTITUTE(A590,"&lt;","")),LEN(A590)&lt;&gt;LEN(SUBSTITUTE(A590,"&gt;","")))),"ID: tekst zaczynający się od A–Z, do 64 znaków; bez *, ?, ~, =, &lt; i &gt;. Przykład: T-001.",IF(COUNTIFS('Exits'!$A$9:$A$608,A590)&lt;&gt;1,"ID wyjścia się powtarza",IF(B590="","Podaj ID nadrzędnej transakcji",IF(IF(IFERROR(OR(CODE(UPPER(LEFT(B590,1)))&lt;65,CODE(UPPER(LEFT(B590,1)))&gt;90),TRUE),TRUE,OR(NOT(ISTEXT(B590)),LEN(B590)&gt;64,LEN(B590)&lt;&gt;LEN(SUBSTITUTE(B590,"*","")),LEN(B590)&lt;&gt;LEN(SUBSTITUTE(B590,"?","")),LEN(B590)&lt;&gt;LEN(SUBSTITUTE(B590,"~","")),LEN(B590)&lt;&gt;LEN(SUBSTITUTE(B590,"=","")),LEN(B590)&lt;&gt;LEN(SUBSTITUTE(B590,"&lt;","")),LEN(B590)&lt;&gt;LEN(SUBSTITUTE(B590,"&gt;","")))),"ID: tekst zaczynający się od A–Z, do 64 znaków; bez *, ?, ~, =, &lt; i &gt;. Przykład: T-001.",IF(COUNTIFS('Trades'!$A$9:$A$208,B590)&lt;&gt;1,"ID musi pasować do jednego wiersza Trades",IF(NOT(ISNUMBER(C590)),"Podaj prawidłowy czas zamknięcia",IF(OR(C590&lt;1,C590&gt;2958465),"Podaj prawidłowy czas zamknięcia",IF(NOT(ISNUMBER(D590)),"Podaj dodatnią zamkniętą ilość",IF(OR(D590&lt;=0,D590&gt;1000000,ROUND(D590,8)&lt;&gt;D590),"Podaj dodatnią zamkniętą ilość",IF(NOT(ISNUMBER(INDEX('Trades'!$D$9:$D$208,MATCH(B590,'Trades'!$A$9:$A$208,0)))),"Podaj prawidłowy czas otwarcia",IF(C590&lt;INDEX('Trades'!$D$9:$D$208,MATCH(B590,'Trades'!$A$9:$A$208,0)),"Wyjście poprzedza otwarcie",IF(AND(E590&lt;&gt;"",OR(NOT(ISNUMBER(E590)),E590&lt;=0)),"Podaj dodatnią cenę lub pozostaw puste",IF(AND(F590&lt;&gt;"",NOT(ISNUMBER(F590))),"P&amp;L brutto musi być liczbą lub pozostać pusty",IF(AND(ISNUMBER(F590),OR(ABS(F590)&gt;1000000000,ROUND(F590,2)&lt;&gt;F590)),"Kwoty: do 2 miejsc po przecinku; wartość bezwzględna wpisu ≤ 1 000 000 000.",""))))))))))))))))</x:f>
      </x:c>
      <x:c r="I590" s="29" t="str">
        <x:f>IF(ISNUMBER(D590),ROUND(D590,8),"")</x:f>
      </x:c>
      <x:c r="J590" s="29" t="n">
        <x:f>IF(ISNUMBER(F590),1,0)</x:f>
        <x:v>0</x:v>
      </x:c>
      <x:c r="K590" s="29" t="n">
        <x:f>IF(COUNTA(A590:F590)=0,0,1)</x:f>
        <x:v>0</x:v>
      </x:c>
    </x:row>
    <x:row r="591" ht="36" customHeight="1">
      <x:c r="A591" s="34"/>
      <x:c r="B591" s="34"/>
      <x:c r="C591" s="35"/>
      <x:c r="D591" s="36"/>
      <x:c r="E591" s="36"/>
      <x:c r="F591" s="37"/>
      <x:c r="G591" s="38" t="n">
        <x:f>IF(K591=0,0,IF(H591="",1,-1))</x:f>
        <x:v>0</x:v>
      </x:c>
      <x:c r="H591" s="33" t="str">
        <x:f>IF(K591=0,"",IF(A591="","Podaj ID wyjścia",IF(IF(IFERROR(OR(CODE(UPPER(LEFT(A591,1)))&lt;65,CODE(UPPER(LEFT(A591,1)))&gt;90),TRUE),TRUE,OR(NOT(ISTEXT(A591)),LEN(A591)&gt;64,LEN(A591)&lt;&gt;LEN(SUBSTITUTE(A591,"*","")),LEN(A591)&lt;&gt;LEN(SUBSTITUTE(A591,"?","")),LEN(A591)&lt;&gt;LEN(SUBSTITUTE(A591,"~","")),LEN(A591)&lt;&gt;LEN(SUBSTITUTE(A591,"=","")),LEN(A591)&lt;&gt;LEN(SUBSTITUTE(A591,"&lt;","")),LEN(A591)&lt;&gt;LEN(SUBSTITUTE(A591,"&gt;","")))),"ID: tekst zaczynający się od A–Z, do 64 znaków; bez *, ?, ~, =, &lt; i &gt;. Przykład: T-001.",IF(COUNTIFS('Exits'!$A$9:$A$608,A591)&lt;&gt;1,"ID wyjścia się powtarza",IF(B591="","Podaj ID nadrzędnej transakcji",IF(IF(IFERROR(OR(CODE(UPPER(LEFT(B591,1)))&lt;65,CODE(UPPER(LEFT(B591,1)))&gt;90),TRUE),TRUE,OR(NOT(ISTEXT(B591)),LEN(B591)&gt;64,LEN(B591)&lt;&gt;LEN(SUBSTITUTE(B591,"*","")),LEN(B591)&lt;&gt;LEN(SUBSTITUTE(B591,"?","")),LEN(B591)&lt;&gt;LEN(SUBSTITUTE(B591,"~","")),LEN(B591)&lt;&gt;LEN(SUBSTITUTE(B591,"=","")),LEN(B591)&lt;&gt;LEN(SUBSTITUTE(B591,"&lt;","")),LEN(B591)&lt;&gt;LEN(SUBSTITUTE(B591,"&gt;","")))),"ID: tekst zaczynający się od A–Z, do 64 znaków; bez *, ?, ~, =, &lt; i &gt;. Przykład: T-001.",IF(COUNTIFS('Trades'!$A$9:$A$208,B591)&lt;&gt;1,"ID musi pasować do jednego wiersza Trades",IF(NOT(ISNUMBER(C591)),"Podaj prawidłowy czas zamknięcia",IF(OR(C591&lt;1,C591&gt;2958465),"Podaj prawidłowy czas zamknięcia",IF(NOT(ISNUMBER(D591)),"Podaj dodatnią zamkniętą ilość",IF(OR(D591&lt;=0,D591&gt;1000000,ROUND(D591,8)&lt;&gt;D591),"Podaj dodatnią zamkniętą ilość",IF(NOT(ISNUMBER(INDEX('Trades'!$D$9:$D$208,MATCH(B591,'Trades'!$A$9:$A$208,0)))),"Podaj prawidłowy czas otwarcia",IF(C591&lt;INDEX('Trades'!$D$9:$D$208,MATCH(B591,'Trades'!$A$9:$A$208,0)),"Wyjście poprzedza otwarcie",IF(AND(E591&lt;&gt;"",OR(NOT(ISNUMBER(E591)),E591&lt;=0)),"Podaj dodatnią cenę lub pozostaw puste",IF(AND(F591&lt;&gt;"",NOT(ISNUMBER(F591))),"P&amp;L brutto musi być liczbą lub pozostać pusty",IF(AND(ISNUMBER(F591),OR(ABS(F591)&gt;1000000000,ROUND(F591,2)&lt;&gt;F591)),"Kwoty: do 2 miejsc po przecinku; wartość bezwzględna wpisu ≤ 1 000 000 000.",""))))))))))))))))</x:f>
      </x:c>
      <x:c r="I591" s="29" t="str">
        <x:f>IF(ISNUMBER(D591),ROUND(D591,8),"")</x:f>
      </x:c>
      <x:c r="J591" s="29" t="n">
        <x:f>IF(ISNUMBER(F591),1,0)</x:f>
        <x:v>0</x:v>
      </x:c>
      <x:c r="K591" s="29" t="n">
        <x:f>IF(COUNTA(A591:F591)=0,0,1)</x:f>
        <x:v>0</x:v>
      </x:c>
    </x:row>
    <x:row r="592" ht="36" customHeight="1">
      <x:c r="A592" s="34"/>
      <x:c r="B592" s="34"/>
      <x:c r="C592" s="35"/>
      <x:c r="D592" s="36"/>
      <x:c r="E592" s="36"/>
      <x:c r="F592" s="37"/>
      <x:c r="G592" s="38" t="n">
        <x:f>IF(K592=0,0,IF(H592="",1,-1))</x:f>
        <x:v>0</x:v>
      </x:c>
      <x:c r="H592" s="33" t="str">
        <x:f>IF(K592=0,"",IF(A592="","Podaj ID wyjścia",IF(IF(IFERROR(OR(CODE(UPPER(LEFT(A592,1)))&lt;65,CODE(UPPER(LEFT(A592,1)))&gt;90),TRUE),TRUE,OR(NOT(ISTEXT(A592)),LEN(A592)&gt;64,LEN(A592)&lt;&gt;LEN(SUBSTITUTE(A592,"*","")),LEN(A592)&lt;&gt;LEN(SUBSTITUTE(A592,"?","")),LEN(A592)&lt;&gt;LEN(SUBSTITUTE(A592,"~","")),LEN(A592)&lt;&gt;LEN(SUBSTITUTE(A592,"=","")),LEN(A592)&lt;&gt;LEN(SUBSTITUTE(A592,"&lt;","")),LEN(A592)&lt;&gt;LEN(SUBSTITUTE(A592,"&gt;","")))),"ID: tekst zaczynający się od A–Z, do 64 znaków; bez *, ?, ~, =, &lt; i &gt;. Przykład: T-001.",IF(COUNTIFS('Exits'!$A$9:$A$608,A592)&lt;&gt;1,"ID wyjścia się powtarza",IF(B592="","Podaj ID nadrzędnej transakcji",IF(IF(IFERROR(OR(CODE(UPPER(LEFT(B592,1)))&lt;65,CODE(UPPER(LEFT(B592,1)))&gt;90),TRUE),TRUE,OR(NOT(ISTEXT(B592)),LEN(B592)&gt;64,LEN(B592)&lt;&gt;LEN(SUBSTITUTE(B592,"*","")),LEN(B592)&lt;&gt;LEN(SUBSTITUTE(B592,"?","")),LEN(B592)&lt;&gt;LEN(SUBSTITUTE(B592,"~","")),LEN(B592)&lt;&gt;LEN(SUBSTITUTE(B592,"=","")),LEN(B592)&lt;&gt;LEN(SUBSTITUTE(B592,"&lt;","")),LEN(B592)&lt;&gt;LEN(SUBSTITUTE(B592,"&gt;","")))),"ID: tekst zaczynający się od A–Z, do 64 znaków; bez *, ?, ~, =, &lt; i &gt;. Przykład: T-001.",IF(COUNTIFS('Trades'!$A$9:$A$208,B592)&lt;&gt;1,"ID musi pasować do jednego wiersza Trades",IF(NOT(ISNUMBER(C592)),"Podaj prawidłowy czas zamknięcia",IF(OR(C592&lt;1,C592&gt;2958465),"Podaj prawidłowy czas zamknięcia",IF(NOT(ISNUMBER(D592)),"Podaj dodatnią zamkniętą ilość",IF(OR(D592&lt;=0,D592&gt;1000000,ROUND(D592,8)&lt;&gt;D592),"Podaj dodatnią zamkniętą ilość",IF(NOT(ISNUMBER(INDEX('Trades'!$D$9:$D$208,MATCH(B592,'Trades'!$A$9:$A$208,0)))),"Podaj prawidłowy czas otwarcia",IF(C592&lt;INDEX('Trades'!$D$9:$D$208,MATCH(B592,'Trades'!$A$9:$A$208,0)),"Wyjście poprzedza otwarcie",IF(AND(E592&lt;&gt;"",OR(NOT(ISNUMBER(E592)),E592&lt;=0)),"Podaj dodatnią cenę lub pozostaw puste",IF(AND(F592&lt;&gt;"",NOT(ISNUMBER(F592))),"P&amp;L brutto musi być liczbą lub pozostać pusty",IF(AND(ISNUMBER(F592),OR(ABS(F592)&gt;1000000000,ROUND(F592,2)&lt;&gt;F592)),"Kwoty: do 2 miejsc po przecinku; wartość bezwzględna wpisu ≤ 1 000 000 000.",""))))))))))))))))</x:f>
      </x:c>
      <x:c r="I592" s="29" t="str">
        <x:f>IF(ISNUMBER(D592),ROUND(D592,8),"")</x:f>
      </x:c>
      <x:c r="J592" s="29" t="n">
        <x:f>IF(ISNUMBER(F592),1,0)</x:f>
        <x:v>0</x:v>
      </x:c>
      <x:c r="K592" s="29" t="n">
        <x:f>IF(COUNTA(A592:F592)=0,0,1)</x:f>
        <x:v>0</x:v>
      </x:c>
    </x:row>
    <x:row r="593" ht="36" customHeight="1">
      <x:c r="A593" s="34"/>
      <x:c r="B593" s="34"/>
      <x:c r="C593" s="35"/>
      <x:c r="D593" s="36"/>
      <x:c r="E593" s="36"/>
      <x:c r="F593" s="37"/>
      <x:c r="G593" s="38" t="n">
        <x:f>IF(K593=0,0,IF(H593="",1,-1))</x:f>
        <x:v>0</x:v>
      </x:c>
      <x:c r="H593" s="33" t="str">
        <x:f>IF(K593=0,"",IF(A593="","Podaj ID wyjścia",IF(IF(IFERROR(OR(CODE(UPPER(LEFT(A593,1)))&lt;65,CODE(UPPER(LEFT(A593,1)))&gt;90),TRUE),TRUE,OR(NOT(ISTEXT(A593)),LEN(A593)&gt;64,LEN(A593)&lt;&gt;LEN(SUBSTITUTE(A593,"*","")),LEN(A593)&lt;&gt;LEN(SUBSTITUTE(A593,"?","")),LEN(A593)&lt;&gt;LEN(SUBSTITUTE(A593,"~","")),LEN(A593)&lt;&gt;LEN(SUBSTITUTE(A593,"=","")),LEN(A593)&lt;&gt;LEN(SUBSTITUTE(A593,"&lt;","")),LEN(A593)&lt;&gt;LEN(SUBSTITUTE(A593,"&gt;","")))),"ID: tekst zaczynający się od A–Z, do 64 znaków; bez *, ?, ~, =, &lt; i &gt;. Przykład: T-001.",IF(COUNTIFS('Exits'!$A$9:$A$608,A593)&lt;&gt;1,"ID wyjścia się powtarza",IF(B593="","Podaj ID nadrzędnej transakcji",IF(IF(IFERROR(OR(CODE(UPPER(LEFT(B593,1)))&lt;65,CODE(UPPER(LEFT(B593,1)))&gt;90),TRUE),TRUE,OR(NOT(ISTEXT(B593)),LEN(B593)&gt;64,LEN(B593)&lt;&gt;LEN(SUBSTITUTE(B593,"*","")),LEN(B593)&lt;&gt;LEN(SUBSTITUTE(B593,"?","")),LEN(B593)&lt;&gt;LEN(SUBSTITUTE(B593,"~","")),LEN(B593)&lt;&gt;LEN(SUBSTITUTE(B593,"=","")),LEN(B593)&lt;&gt;LEN(SUBSTITUTE(B593,"&lt;","")),LEN(B593)&lt;&gt;LEN(SUBSTITUTE(B593,"&gt;","")))),"ID: tekst zaczynający się od A–Z, do 64 znaków; bez *, ?, ~, =, &lt; i &gt;. Przykład: T-001.",IF(COUNTIFS('Trades'!$A$9:$A$208,B593)&lt;&gt;1,"ID musi pasować do jednego wiersza Trades",IF(NOT(ISNUMBER(C593)),"Podaj prawidłowy czas zamknięcia",IF(OR(C593&lt;1,C593&gt;2958465),"Podaj prawidłowy czas zamknięcia",IF(NOT(ISNUMBER(D593)),"Podaj dodatnią zamkniętą ilość",IF(OR(D593&lt;=0,D593&gt;1000000,ROUND(D593,8)&lt;&gt;D593),"Podaj dodatnią zamkniętą ilość",IF(NOT(ISNUMBER(INDEX('Trades'!$D$9:$D$208,MATCH(B593,'Trades'!$A$9:$A$208,0)))),"Podaj prawidłowy czas otwarcia",IF(C593&lt;INDEX('Trades'!$D$9:$D$208,MATCH(B593,'Trades'!$A$9:$A$208,0)),"Wyjście poprzedza otwarcie",IF(AND(E593&lt;&gt;"",OR(NOT(ISNUMBER(E593)),E593&lt;=0)),"Podaj dodatnią cenę lub pozostaw puste",IF(AND(F593&lt;&gt;"",NOT(ISNUMBER(F593))),"P&amp;L brutto musi być liczbą lub pozostać pusty",IF(AND(ISNUMBER(F593),OR(ABS(F593)&gt;1000000000,ROUND(F593,2)&lt;&gt;F593)),"Kwoty: do 2 miejsc po przecinku; wartość bezwzględna wpisu ≤ 1 000 000 000.",""))))))))))))))))</x:f>
      </x:c>
      <x:c r="I593" s="29" t="str">
        <x:f>IF(ISNUMBER(D593),ROUND(D593,8),"")</x:f>
      </x:c>
      <x:c r="J593" s="29" t="n">
        <x:f>IF(ISNUMBER(F593),1,0)</x:f>
        <x:v>0</x:v>
      </x:c>
      <x:c r="K593" s="29" t="n">
        <x:f>IF(COUNTA(A593:F593)=0,0,1)</x:f>
        <x:v>0</x:v>
      </x:c>
    </x:row>
    <x:row r="594" ht="36" customHeight="1">
      <x:c r="A594" s="34"/>
      <x:c r="B594" s="34"/>
      <x:c r="C594" s="35"/>
      <x:c r="D594" s="36"/>
      <x:c r="E594" s="36"/>
      <x:c r="F594" s="37"/>
      <x:c r="G594" s="38" t="n">
        <x:f>IF(K594=0,0,IF(H594="",1,-1))</x:f>
        <x:v>0</x:v>
      </x:c>
      <x:c r="H594" s="33" t="str">
        <x:f>IF(K594=0,"",IF(A594="","Podaj ID wyjścia",IF(IF(IFERROR(OR(CODE(UPPER(LEFT(A594,1)))&lt;65,CODE(UPPER(LEFT(A594,1)))&gt;90),TRUE),TRUE,OR(NOT(ISTEXT(A594)),LEN(A594)&gt;64,LEN(A594)&lt;&gt;LEN(SUBSTITUTE(A594,"*","")),LEN(A594)&lt;&gt;LEN(SUBSTITUTE(A594,"?","")),LEN(A594)&lt;&gt;LEN(SUBSTITUTE(A594,"~","")),LEN(A594)&lt;&gt;LEN(SUBSTITUTE(A594,"=","")),LEN(A594)&lt;&gt;LEN(SUBSTITUTE(A594,"&lt;","")),LEN(A594)&lt;&gt;LEN(SUBSTITUTE(A594,"&gt;","")))),"ID: tekst zaczynający się od A–Z, do 64 znaków; bez *, ?, ~, =, &lt; i &gt;. Przykład: T-001.",IF(COUNTIFS('Exits'!$A$9:$A$608,A594)&lt;&gt;1,"ID wyjścia się powtarza",IF(B594="","Podaj ID nadrzędnej transakcji",IF(IF(IFERROR(OR(CODE(UPPER(LEFT(B594,1)))&lt;65,CODE(UPPER(LEFT(B594,1)))&gt;90),TRUE),TRUE,OR(NOT(ISTEXT(B594)),LEN(B594)&gt;64,LEN(B594)&lt;&gt;LEN(SUBSTITUTE(B594,"*","")),LEN(B594)&lt;&gt;LEN(SUBSTITUTE(B594,"?","")),LEN(B594)&lt;&gt;LEN(SUBSTITUTE(B594,"~","")),LEN(B594)&lt;&gt;LEN(SUBSTITUTE(B594,"=","")),LEN(B594)&lt;&gt;LEN(SUBSTITUTE(B594,"&lt;","")),LEN(B594)&lt;&gt;LEN(SUBSTITUTE(B594,"&gt;","")))),"ID: tekst zaczynający się od A–Z, do 64 znaków; bez *, ?, ~, =, &lt; i &gt;. Przykład: T-001.",IF(COUNTIFS('Trades'!$A$9:$A$208,B594)&lt;&gt;1,"ID musi pasować do jednego wiersza Trades",IF(NOT(ISNUMBER(C594)),"Podaj prawidłowy czas zamknięcia",IF(OR(C594&lt;1,C594&gt;2958465),"Podaj prawidłowy czas zamknięcia",IF(NOT(ISNUMBER(D594)),"Podaj dodatnią zamkniętą ilość",IF(OR(D594&lt;=0,D594&gt;1000000,ROUND(D594,8)&lt;&gt;D594),"Podaj dodatnią zamkniętą ilość",IF(NOT(ISNUMBER(INDEX('Trades'!$D$9:$D$208,MATCH(B594,'Trades'!$A$9:$A$208,0)))),"Podaj prawidłowy czas otwarcia",IF(C594&lt;INDEX('Trades'!$D$9:$D$208,MATCH(B594,'Trades'!$A$9:$A$208,0)),"Wyjście poprzedza otwarcie",IF(AND(E594&lt;&gt;"",OR(NOT(ISNUMBER(E594)),E594&lt;=0)),"Podaj dodatnią cenę lub pozostaw puste",IF(AND(F594&lt;&gt;"",NOT(ISNUMBER(F594))),"P&amp;L brutto musi być liczbą lub pozostać pusty",IF(AND(ISNUMBER(F594),OR(ABS(F594)&gt;1000000000,ROUND(F594,2)&lt;&gt;F594)),"Kwoty: do 2 miejsc po przecinku; wartość bezwzględna wpisu ≤ 1 000 000 000.",""))))))))))))))))</x:f>
      </x:c>
      <x:c r="I594" s="29" t="str">
        <x:f>IF(ISNUMBER(D594),ROUND(D594,8),"")</x:f>
      </x:c>
      <x:c r="J594" s="29" t="n">
        <x:f>IF(ISNUMBER(F594),1,0)</x:f>
        <x:v>0</x:v>
      </x:c>
      <x:c r="K594" s="29" t="n">
        <x:f>IF(COUNTA(A594:F594)=0,0,1)</x:f>
        <x:v>0</x:v>
      </x:c>
    </x:row>
    <x:row r="595" ht="36" customHeight="1">
      <x:c r="A595" s="34"/>
      <x:c r="B595" s="34"/>
      <x:c r="C595" s="35"/>
      <x:c r="D595" s="36"/>
      <x:c r="E595" s="36"/>
      <x:c r="F595" s="37"/>
      <x:c r="G595" s="38" t="n">
        <x:f>IF(K595=0,0,IF(H595="",1,-1))</x:f>
        <x:v>0</x:v>
      </x:c>
      <x:c r="H595" s="33" t="str">
        <x:f>IF(K595=0,"",IF(A595="","Podaj ID wyjścia",IF(IF(IFERROR(OR(CODE(UPPER(LEFT(A595,1)))&lt;65,CODE(UPPER(LEFT(A595,1)))&gt;90),TRUE),TRUE,OR(NOT(ISTEXT(A595)),LEN(A595)&gt;64,LEN(A595)&lt;&gt;LEN(SUBSTITUTE(A595,"*","")),LEN(A595)&lt;&gt;LEN(SUBSTITUTE(A595,"?","")),LEN(A595)&lt;&gt;LEN(SUBSTITUTE(A595,"~","")),LEN(A595)&lt;&gt;LEN(SUBSTITUTE(A595,"=","")),LEN(A595)&lt;&gt;LEN(SUBSTITUTE(A595,"&lt;","")),LEN(A595)&lt;&gt;LEN(SUBSTITUTE(A595,"&gt;","")))),"ID: tekst zaczynający się od A–Z, do 64 znaków; bez *, ?, ~, =, &lt; i &gt;. Przykład: T-001.",IF(COUNTIFS('Exits'!$A$9:$A$608,A595)&lt;&gt;1,"ID wyjścia się powtarza",IF(B595="","Podaj ID nadrzędnej transakcji",IF(IF(IFERROR(OR(CODE(UPPER(LEFT(B595,1)))&lt;65,CODE(UPPER(LEFT(B595,1)))&gt;90),TRUE),TRUE,OR(NOT(ISTEXT(B595)),LEN(B595)&gt;64,LEN(B595)&lt;&gt;LEN(SUBSTITUTE(B595,"*","")),LEN(B595)&lt;&gt;LEN(SUBSTITUTE(B595,"?","")),LEN(B595)&lt;&gt;LEN(SUBSTITUTE(B595,"~","")),LEN(B595)&lt;&gt;LEN(SUBSTITUTE(B595,"=","")),LEN(B595)&lt;&gt;LEN(SUBSTITUTE(B595,"&lt;","")),LEN(B595)&lt;&gt;LEN(SUBSTITUTE(B595,"&gt;","")))),"ID: tekst zaczynający się od A–Z, do 64 znaków; bez *, ?, ~, =, &lt; i &gt;. Przykład: T-001.",IF(COUNTIFS('Trades'!$A$9:$A$208,B595)&lt;&gt;1,"ID musi pasować do jednego wiersza Trades",IF(NOT(ISNUMBER(C595)),"Podaj prawidłowy czas zamknięcia",IF(OR(C595&lt;1,C595&gt;2958465),"Podaj prawidłowy czas zamknięcia",IF(NOT(ISNUMBER(D595)),"Podaj dodatnią zamkniętą ilość",IF(OR(D595&lt;=0,D595&gt;1000000,ROUND(D595,8)&lt;&gt;D595),"Podaj dodatnią zamkniętą ilość",IF(NOT(ISNUMBER(INDEX('Trades'!$D$9:$D$208,MATCH(B595,'Trades'!$A$9:$A$208,0)))),"Podaj prawidłowy czas otwarcia",IF(C595&lt;INDEX('Trades'!$D$9:$D$208,MATCH(B595,'Trades'!$A$9:$A$208,0)),"Wyjście poprzedza otwarcie",IF(AND(E595&lt;&gt;"",OR(NOT(ISNUMBER(E595)),E595&lt;=0)),"Podaj dodatnią cenę lub pozostaw puste",IF(AND(F595&lt;&gt;"",NOT(ISNUMBER(F595))),"P&amp;L brutto musi być liczbą lub pozostać pusty",IF(AND(ISNUMBER(F595),OR(ABS(F595)&gt;1000000000,ROUND(F595,2)&lt;&gt;F595)),"Kwoty: do 2 miejsc po przecinku; wartość bezwzględna wpisu ≤ 1 000 000 000.",""))))))))))))))))</x:f>
      </x:c>
      <x:c r="I595" s="29" t="str">
        <x:f>IF(ISNUMBER(D595),ROUND(D595,8),"")</x:f>
      </x:c>
      <x:c r="J595" s="29" t="n">
        <x:f>IF(ISNUMBER(F595),1,0)</x:f>
        <x:v>0</x:v>
      </x:c>
      <x:c r="K595" s="29" t="n">
        <x:f>IF(COUNTA(A595:F595)=0,0,1)</x:f>
        <x:v>0</x:v>
      </x:c>
    </x:row>
    <x:row r="596" ht="36" customHeight="1">
      <x:c r="A596" s="34"/>
      <x:c r="B596" s="34"/>
      <x:c r="C596" s="35"/>
      <x:c r="D596" s="36"/>
      <x:c r="E596" s="36"/>
      <x:c r="F596" s="37"/>
      <x:c r="G596" s="38" t="n">
        <x:f>IF(K596=0,0,IF(H596="",1,-1))</x:f>
        <x:v>0</x:v>
      </x:c>
      <x:c r="H596" s="33" t="str">
        <x:f>IF(K596=0,"",IF(A596="","Podaj ID wyjścia",IF(IF(IFERROR(OR(CODE(UPPER(LEFT(A596,1)))&lt;65,CODE(UPPER(LEFT(A596,1)))&gt;90),TRUE),TRUE,OR(NOT(ISTEXT(A596)),LEN(A596)&gt;64,LEN(A596)&lt;&gt;LEN(SUBSTITUTE(A596,"*","")),LEN(A596)&lt;&gt;LEN(SUBSTITUTE(A596,"?","")),LEN(A596)&lt;&gt;LEN(SUBSTITUTE(A596,"~","")),LEN(A596)&lt;&gt;LEN(SUBSTITUTE(A596,"=","")),LEN(A596)&lt;&gt;LEN(SUBSTITUTE(A596,"&lt;","")),LEN(A596)&lt;&gt;LEN(SUBSTITUTE(A596,"&gt;","")))),"ID: tekst zaczynający się od A–Z, do 64 znaków; bez *, ?, ~, =, &lt; i &gt;. Przykład: T-001.",IF(COUNTIFS('Exits'!$A$9:$A$608,A596)&lt;&gt;1,"ID wyjścia się powtarza",IF(B596="","Podaj ID nadrzędnej transakcji",IF(IF(IFERROR(OR(CODE(UPPER(LEFT(B596,1)))&lt;65,CODE(UPPER(LEFT(B596,1)))&gt;90),TRUE),TRUE,OR(NOT(ISTEXT(B596)),LEN(B596)&gt;64,LEN(B596)&lt;&gt;LEN(SUBSTITUTE(B596,"*","")),LEN(B596)&lt;&gt;LEN(SUBSTITUTE(B596,"?","")),LEN(B596)&lt;&gt;LEN(SUBSTITUTE(B596,"~","")),LEN(B596)&lt;&gt;LEN(SUBSTITUTE(B596,"=","")),LEN(B596)&lt;&gt;LEN(SUBSTITUTE(B596,"&lt;","")),LEN(B596)&lt;&gt;LEN(SUBSTITUTE(B596,"&gt;","")))),"ID: tekst zaczynający się od A–Z, do 64 znaków; bez *, ?, ~, =, &lt; i &gt;. Przykład: T-001.",IF(COUNTIFS('Trades'!$A$9:$A$208,B596)&lt;&gt;1,"ID musi pasować do jednego wiersza Trades",IF(NOT(ISNUMBER(C596)),"Podaj prawidłowy czas zamknięcia",IF(OR(C596&lt;1,C596&gt;2958465),"Podaj prawidłowy czas zamknięcia",IF(NOT(ISNUMBER(D596)),"Podaj dodatnią zamkniętą ilość",IF(OR(D596&lt;=0,D596&gt;1000000,ROUND(D596,8)&lt;&gt;D596),"Podaj dodatnią zamkniętą ilość",IF(NOT(ISNUMBER(INDEX('Trades'!$D$9:$D$208,MATCH(B596,'Trades'!$A$9:$A$208,0)))),"Podaj prawidłowy czas otwarcia",IF(C596&lt;INDEX('Trades'!$D$9:$D$208,MATCH(B596,'Trades'!$A$9:$A$208,0)),"Wyjście poprzedza otwarcie",IF(AND(E596&lt;&gt;"",OR(NOT(ISNUMBER(E596)),E596&lt;=0)),"Podaj dodatnią cenę lub pozostaw puste",IF(AND(F596&lt;&gt;"",NOT(ISNUMBER(F596))),"P&amp;L brutto musi być liczbą lub pozostać pusty",IF(AND(ISNUMBER(F596),OR(ABS(F596)&gt;1000000000,ROUND(F596,2)&lt;&gt;F596)),"Kwoty: do 2 miejsc po przecinku; wartość bezwzględna wpisu ≤ 1 000 000 000.",""))))))))))))))))</x:f>
      </x:c>
      <x:c r="I596" s="29" t="str">
        <x:f>IF(ISNUMBER(D596),ROUND(D596,8),"")</x:f>
      </x:c>
      <x:c r="J596" s="29" t="n">
        <x:f>IF(ISNUMBER(F596),1,0)</x:f>
        <x:v>0</x:v>
      </x:c>
      <x:c r="K596" s="29" t="n">
        <x:f>IF(COUNTA(A596:F596)=0,0,1)</x:f>
        <x:v>0</x:v>
      </x:c>
    </x:row>
    <x:row r="597" ht="36" customHeight="1">
      <x:c r="A597" s="34"/>
      <x:c r="B597" s="34"/>
      <x:c r="C597" s="35"/>
      <x:c r="D597" s="36"/>
      <x:c r="E597" s="36"/>
      <x:c r="F597" s="37"/>
      <x:c r="G597" s="38" t="n">
        <x:f>IF(K597=0,0,IF(H597="",1,-1))</x:f>
        <x:v>0</x:v>
      </x:c>
      <x:c r="H597" s="33" t="str">
        <x:f>IF(K597=0,"",IF(A597="","Podaj ID wyjścia",IF(IF(IFERROR(OR(CODE(UPPER(LEFT(A597,1)))&lt;65,CODE(UPPER(LEFT(A597,1)))&gt;90),TRUE),TRUE,OR(NOT(ISTEXT(A597)),LEN(A597)&gt;64,LEN(A597)&lt;&gt;LEN(SUBSTITUTE(A597,"*","")),LEN(A597)&lt;&gt;LEN(SUBSTITUTE(A597,"?","")),LEN(A597)&lt;&gt;LEN(SUBSTITUTE(A597,"~","")),LEN(A597)&lt;&gt;LEN(SUBSTITUTE(A597,"=","")),LEN(A597)&lt;&gt;LEN(SUBSTITUTE(A597,"&lt;","")),LEN(A597)&lt;&gt;LEN(SUBSTITUTE(A597,"&gt;","")))),"ID: tekst zaczynający się od A–Z, do 64 znaków; bez *, ?, ~, =, &lt; i &gt;. Przykład: T-001.",IF(COUNTIFS('Exits'!$A$9:$A$608,A597)&lt;&gt;1,"ID wyjścia się powtarza",IF(B597="","Podaj ID nadrzędnej transakcji",IF(IF(IFERROR(OR(CODE(UPPER(LEFT(B597,1)))&lt;65,CODE(UPPER(LEFT(B597,1)))&gt;90),TRUE),TRUE,OR(NOT(ISTEXT(B597)),LEN(B597)&gt;64,LEN(B597)&lt;&gt;LEN(SUBSTITUTE(B597,"*","")),LEN(B597)&lt;&gt;LEN(SUBSTITUTE(B597,"?","")),LEN(B597)&lt;&gt;LEN(SUBSTITUTE(B597,"~","")),LEN(B597)&lt;&gt;LEN(SUBSTITUTE(B597,"=","")),LEN(B597)&lt;&gt;LEN(SUBSTITUTE(B597,"&lt;","")),LEN(B597)&lt;&gt;LEN(SUBSTITUTE(B597,"&gt;","")))),"ID: tekst zaczynający się od A–Z, do 64 znaków; bez *, ?, ~, =, &lt; i &gt;. Przykład: T-001.",IF(COUNTIFS('Trades'!$A$9:$A$208,B597)&lt;&gt;1,"ID musi pasować do jednego wiersza Trades",IF(NOT(ISNUMBER(C597)),"Podaj prawidłowy czas zamknięcia",IF(OR(C597&lt;1,C597&gt;2958465),"Podaj prawidłowy czas zamknięcia",IF(NOT(ISNUMBER(D597)),"Podaj dodatnią zamkniętą ilość",IF(OR(D597&lt;=0,D597&gt;1000000,ROUND(D597,8)&lt;&gt;D597),"Podaj dodatnią zamkniętą ilość",IF(NOT(ISNUMBER(INDEX('Trades'!$D$9:$D$208,MATCH(B597,'Trades'!$A$9:$A$208,0)))),"Podaj prawidłowy czas otwarcia",IF(C597&lt;INDEX('Trades'!$D$9:$D$208,MATCH(B597,'Trades'!$A$9:$A$208,0)),"Wyjście poprzedza otwarcie",IF(AND(E597&lt;&gt;"",OR(NOT(ISNUMBER(E597)),E597&lt;=0)),"Podaj dodatnią cenę lub pozostaw puste",IF(AND(F597&lt;&gt;"",NOT(ISNUMBER(F597))),"P&amp;L brutto musi być liczbą lub pozostać pusty",IF(AND(ISNUMBER(F597),OR(ABS(F597)&gt;1000000000,ROUND(F597,2)&lt;&gt;F597)),"Kwoty: do 2 miejsc po przecinku; wartość bezwzględna wpisu ≤ 1 000 000 000.",""))))))))))))))))</x:f>
      </x:c>
      <x:c r="I597" s="29" t="str">
        <x:f>IF(ISNUMBER(D597),ROUND(D597,8),"")</x:f>
      </x:c>
      <x:c r="J597" s="29" t="n">
        <x:f>IF(ISNUMBER(F597),1,0)</x:f>
        <x:v>0</x:v>
      </x:c>
      <x:c r="K597" s="29" t="n">
        <x:f>IF(COUNTA(A597:F597)=0,0,1)</x:f>
        <x:v>0</x:v>
      </x:c>
    </x:row>
    <x:row r="598" ht="36" customHeight="1">
      <x:c r="A598" s="34"/>
      <x:c r="B598" s="34"/>
      <x:c r="C598" s="35"/>
      <x:c r="D598" s="36"/>
      <x:c r="E598" s="36"/>
      <x:c r="F598" s="37"/>
      <x:c r="G598" s="38" t="n">
        <x:f>IF(K598=0,0,IF(H598="",1,-1))</x:f>
        <x:v>0</x:v>
      </x:c>
      <x:c r="H598" s="33" t="str">
        <x:f>IF(K598=0,"",IF(A598="","Podaj ID wyjścia",IF(IF(IFERROR(OR(CODE(UPPER(LEFT(A598,1)))&lt;65,CODE(UPPER(LEFT(A598,1)))&gt;90),TRUE),TRUE,OR(NOT(ISTEXT(A598)),LEN(A598)&gt;64,LEN(A598)&lt;&gt;LEN(SUBSTITUTE(A598,"*","")),LEN(A598)&lt;&gt;LEN(SUBSTITUTE(A598,"?","")),LEN(A598)&lt;&gt;LEN(SUBSTITUTE(A598,"~","")),LEN(A598)&lt;&gt;LEN(SUBSTITUTE(A598,"=","")),LEN(A598)&lt;&gt;LEN(SUBSTITUTE(A598,"&lt;","")),LEN(A598)&lt;&gt;LEN(SUBSTITUTE(A598,"&gt;","")))),"ID: tekst zaczynający się od A–Z, do 64 znaków; bez *, ?, ~, =, &lt; i &gt;. Przykład: T-001.",IF(COUNTIFS('Exits'!$A$9:$A$608,A598)&lt;&gt;1,"ID wyjścia się powtarza",IF(B598="","Podaj ID nadrzędnej transakcji",IF(IF(IFERROR(OR(CODE(UPPER(LEFT(B598,1)))&lt;65,CODE(UPPER(LEFT(B598,1)))&gt;90),TRUE),TRUE,OR(NOT(ISTEXT(B598)),LEN(B598)&gt;64,LEN(B598)&lt;&gt;LEN(SUBSTITUTE(B598,"*","")),LEN(B598)&lt;&gt;LEN(SUBSTITUTE(B598,"?","")),LEN(B598)&lt;&gt;LEN(SUBSTITUTE(B598,"~","")),LEN(B598)&lt;&gt;LEN(SUBSTITUTE(B598,"=","")),LEN(B598)&lt;&gt;LEN(SUBSTITUTE(B598,"&lt;","")),LEN(B598)&lt;&gt;LEN(SUBSTITUTE(B598,"&gt;","")))),"ID: tekst zaczynający się od A–Z, do 64 znaków; bez *, ?, ~, =, &lt; i &gt;. Przykład: T-001.",IF(COUNTIFS('Trades'!$A$9:$A$208,B598)&lt;&gt;1,"ID musi pasować do jednego wiersza Trades",IF(NOT(ISNUMBER(C598)),"Podaj prawidłowy czas zamknięcia",IF(OR(C598&lt;1,C598&gt;2958465),"Podaj prawidłowy czas zamknięcia",IF(NOT(ISNUMBER(D598)),"Podaj dodatnią zamkniętą ilość",IF(OR(D598&lt;=0,D598&gt;1000000,ROUND(D598,8)&lt;&gt;D598),"Podaj dodatnią zamkniętą ilość",IF(NOT(ISNUMBER(INDEX('Trades'!$D$9:$D$208,MATCH(B598,'Trades'!$A$9:$A$208,0)))),"Podaj prawidłowy czas otwarcia",IF(C598&lt;INDEX('Trades'!$D$9:$D$208,MATCH(B598,'Trades'!$A$9:$A$208,0)),"Wyjście poprzedza otwarcie",IF(AND(E598&lt;&gt;"",OR(NOT(ISNUMBER(E598)),E598&lt;=0)),"Podaj dodatnią cenę lub pozostaw puste",IF(AND(F598&lt;&gt;"",NOT(ISNUMBER(F598))),"P&amp;L brutto musi być liczbą lub pozostać pusty",IF(AND(ISNUMBER(F598),OR(ABS(F598)&gt;1000000000,ROUND(F598,2)&lt;&gt;F598)),"Kwoty: do 2 miejsc po przecinku; wartość bezwzględna wpisu ≤ 1 000 000 000.",""))))))))))))))))</x:f>
      </x:c>
      <x:c r="I598" s="29" t="str">
        <x:f>IF(ISNUMBER(D598),ROUND(D598,8),"")</x:f>
      </x:c>
      <x:c r="J598" s="29" t="n">
        <x:f>IF(ISNUMBER(F598),1,0)</x:f>
        <x:v>0</x:v>
      </x:c>
      <x:c r="K598" s="29" t="n">
        <x:f>IF(COUNTA(A598:F598)=0,0,1)</x:f>
        <x:v>0</x:v>
      </x:c>
    </x:row>
    <x:row r="599" ht="36" customHeight="1">
      <x:c r="A599" s="34"/>
      <x:c r="B599" s="34"/>
      <x:c r="C599" s="35"/>
      <x:c r="D599" s="36"/>
      <x:c r="E599" s="36"/>
      <x:c r="F599" s="37"/>
      <x:c r="G599" s="38" t="n">
        <x:f>IF(K599=0,0,IF(H599="",1,-1))</x:f>
        <x:v>0</x:v>
      </x:c>
      <x:c r="H599" s="33" t="str">
        <x:f>IF(K599=0,"",IF(A599="","Podaj ID wyjścia",IF(IF(IFERROR(OR(CODE(UPPER(LEFT(A599,1)))&lt;65,CODE(UPPER(LEFT(A599,1)))&gt;90),TRUE),TRUE,OR(NOT(ISTEXT(A599)),LEN(A599)&gt;64,LEN(A599)&lt;&gt;LEN(SUBSTITUTE(A599,"*","")),LEN(A599)&lt;&gt;LEN(SUBSTITUTE(A599,"?","")),LEN(A599)&lt;&gt;LEN(SUBSTITUTE(A599,"~","")),LEN(A599)&lt;&gt;LEN(SUBSTITUTE(A599,"=","")),LEN(A599)&lt;&gt;LEN(SUBSTITUTE(A599,"&lt;","")),LEN(A599)&lt;&gt;LEN(SUBSTITUTE(A599,"&gt;","")))),"ID: tekst zaczynający się od A–Z, do 64 znaków; bez *, ?, ~, =, &lt; i &gt;. Przykład: T-001.",IF(COUNTIFS('Exits'!$A$9:$A$608,A599)&lt;&gt;1,"ID wyjścia się powtarza",IF(B599="","Podaj ID nadrzędnej transakcji",IF(IF(IFERROR(OR(CODE(UPPER(LEFT(B599,1)))&lt;65,CODE(UPPER(LEFT(B599,1)))&gt;90),TRUE),TRUE,OR(NOT(ISTEXT(B599)),LEN(B599)&gt;64,LEN(B599)&lt;&gt;LEN(SUBSTITUTE(B599,"*","")),LEN(B599)&lt;&gt;LEN(SUBSTITUTE(B599,"?","")),LEN(B599)&lt;&gt;LEN(SUBSTITUTE(B599,"~","")),LEN(B599)&lt;&gt;LEN(SUBSTITUTE(B599,"=","")),LEN(B599)&lt;&gt;LEN(SUBSTITUTE(B599,"&lt;","")),LEN(B599)&lt;&gt;LEN(SUBSTITUTE(B599,"&gt;","")))),"ID: tekst zaczynający się od A–Z, do 64 znaków; bez *, ?, ~, =, &lt; i &gt;. Przykład: T-001.",IF(COUNTIFS('Trades'!$A$9:$A$208,B599)&lt;&gt;1,"ID musi pasować do jednego wiersza Trades",IF(NOT(ISNUMBER(C599)),"Podaj prawidłowy czas zamknięcia",IF(OR(C599&lt;1,C599&gt;2958465),"Podaj prawidłowy czas zamknięcia",IF(NOT(ISNUMBER(D599)),"Podaj dodatnią zamkniętą ilość",IF(OR(D599&lt;=0,D599&gt;1000000,ROUND(D599,8)&lt;&gt;D599),"Podaj dodatnią zamkniętą ilość",IF(NOT(ISNUMBER(INDEX('Trades'!$D$9:$D$208,MATCH(B599,'Trades'!$A$9:$A$208,0)))),"Podaj prawidłowy czas otwarcia",IF(C599&lt;INDEX('Trades'!$D$9:$D$208,MATCH(B599,'Trades'!$A$9:$A$208,0)),"Wyjście poprzedza otwarcie",IF(AND(E599&lt;&gt;"",OR(NOT(ISNUMBER(E599)),E599&lt;=0)),"Podaj dodatnią cenę lub pozostaw puste",IF(AND(F599&lt;&gt;"",NOT(ISNUMBER(F599))),"P&amp;L brutto musi być liczbą lub pozostać pusty",IF(AND(ISNUMBER(F599),OR(ABS(F599)&gt;1000000000,ROUND(F599,2)&lt;&gt;F599)),"Kwoty: do 2 miejsc po przecinku; wartość bezwzględna wpisu ≤ 1 000 000 000.",""))))))))))))))))</x:f>
      </x:c>
      <x:c r="I599" s="29" t="str">
        <x:f>IF(ISNUMBER(D599),ROUND(D599,8),"")</x:f>
      </x:c>
      <x:c r="J599" s="29" t="n">
        <x:f>IF(ISNUMBER(F599),1,0)</x:f>
        <x:v>0</x:v>
      </x:c>
      <x:c r="K599" s="29" t="n">
        <x:f>IF(COUNTA(A599:F599)=0,0,1)</x:f>
        <x:v>0</x:v>
      </x:c>
    </x:row>
    <x:row r="600" ht="36" customHeight="1">
      <x:c r="A600" s="34"/>
      <x:c r="B600" s="34"/>
      <x:c r="C600" s="35"/>
      <x:c r="D600" s="36"/>
      <x:c r="E600" s="36"/>
      <x:c r="F600" s="37"/>
      <x:c r="G600" s="38" t="n">
        <x:f>IF(K600=0,0,IF(H600="",1,-1))</x:f>
        <x:v>0</x:v>
      </x:c>
      <x:c r="H600" s="33" t="str">
        <x:f>IF(K600=0,"",IF(A600="","Podaj ID wyjścia",IF(IF(IFERROR(OR(CODE(UPPER(LEFT(A600,1)))&lt;65,CODE(UPPER(LEFT(A600,1)))&gt;90),TRUE),TRUE,OR(NOT(ISTEXT(A600)),LEN(A600)&gt;64,LEN(A600)&lt;&gt;LEN(SUBSTITUTE(A600,"*","")),LEN(A600)&lt;&gt;LEN(SUBSTITUTE(A600,"?","")),LEN(A600)&lt;&gt;LEN(SUBSTITUTE(A600,"~","")),LEN(A600)&lt;&gt;LEN(SUBSTITUTE(A600,"=","")),LEN(A600)&lt;&gt;LEN(SUBSTITUTE(A600,"&lt;","")),LEN(A600)&lt;&gt;LEN(SUBSTITUTE(A600,"&gt;","")))),"ID: tekst zaczynający się od A–Z, do 64 znaków; bez *, ?, ~, =, &lt; i &gt;. Przykład: T-001.",IF(COUNTIFS('Exits'!$A$9:$A$608,A600)&lt;&gt;1,"ID wyjścia się powtarza",IF(B600="","Podaj ID nadrzędnej transakcji",IF(IF(IFERROR(OR(CODE(UPPER(LEFT(B600,1)))&lt;65,CODE(UPPER(LEFT(B600,1)))&gt;90),TRUE),TRUE,OR(NOT(ISTEXT(B600)),LEN(B600)&gt;64,LEN(B600)&lt;&gt;LEN(SUBSTITUTE(B600,"*","")),LEN(B600)&lt;&gt;LEN(SUBSTITUTE(B600,"?","")),LEN(B600)&lt;&gt;LEN(SUBSTITUTE(B600,"~","")),LEN(B600)&lt;&gt;LEN(SUBSTITUTE(B600,"=","")),LEN(B600)&lt;&gt;LEN(SUBSTITUTE(B600,"&lt;","")),LEN(B600)&lt;&gt;LEN(SUBSTITUTE(B600,"&gt;","")))),"ID: tekst zaczynający się od A–Z, do 64 znaków; bez *, ?, ~, =, &lt; i &gt;. Przykład: T-001.",IF(COUNTIFS('Trades'!$A$9:$A$208,B600)&lt;&gt;1,"ID musi pasować do jednego wiersza Trades",IF(NOT(ISNUMBER(C600)),"Podaj prawidłowy czas zamknięcia",IF(OR(C600&lt;1,C600&gt;2958465),"Podaj prawidłowy czas zamknięcia",IF(NOT(ISNUMBER(D600)),"Podaj dodatnią zamkniętą ilość",IF(OR(D600&lt;=0,D600&gt;1000000,ROUND(D600,8)&lt;&gt;D600),"Podaj dodatnią zamkniętą ilość",IF(NOT(ISNUMBER(INDEX('Trades'!$D$9:$D$208,MATCH(B600,'Trades'!$A$9:$A$208,0)))),"Podaj prawidłowy czas otwarcia",IF(C600&lt;INDEX('Trades'!$D$9:$D$208,MATCH(B600,'Trades'!$A$9:$A$208,0)),"Wyjście poprzedza otwarcie",IF(AND(E600&lt;&gt;"",OR(NOT(ISNUMBER(E600)),E600&lt;=0)),"Podaj dodatnią cenę lub pozostaw puste",IF(AND(F600&lt;&gt;"",NOT(ISNUMBER(F600))),"P&amp;L brutto musi być liczbą lub pozostać pusty",IF(AND(ISNUMBER(F600),OR(ABS(F600)&gt;1000000000,ROUND(F600,2)&lt;&gt;F600)),"Kwoty: do 2 miejsc po przecinku; wartość bezwzględna wpisu ≤ 1 000 000 000.",""))))))))))))))))</x:f>
      </x:c>
      <x:c r="I600" s="29" t="str">
        <x:f>IF(ISNUMBER(D600),ROUND(D600,8),"")</x:f>
      </x:c>
      <x:c r="J600" s="29" t="n">
        <x:f>IF(ISNUMBER(F600),1,0)</x:f>
        <x:v>0</x:v>
      </x:c>
      <x:c r="K600" s="29" t="n">
        <x:f>IF(COUNTA(A600:F600)=0,0,1)</x:f>
        <x:v>0</x:v>
      </x:c>
    </x:row>
    <x:row r="601" ht="36" customHeight="1">
      <x:c r="A601" s="34"/>
      <x:c r="B601" s="34"/>
      <x:c r="C601" s="35"/>
      <x:c r="D601" s="36"/>
      <x:c r="E601" s="36"/>
      <x:c r="F601" s="37"/>
      <x:c r="G601" s="38" t="n">
        <x:f>IF(K601=0,0,IF(H601="",1,-1))</x:f>
        <x:v>0</x:v>
      </x:c>
      <x:c r="H601" s="33" t="str">
        <x:f>IF(K601=0,"",IF(A601="","Podaj ID wyjścia",IF(IF(IFERROR(OR(CODE(UPPER(LEFT(A601,1)))&lt;65,CODE(UPPER(LEFT(A601,1)))&gt;90),TRUE),TRUE,OR(NOT(ISTEXT(A601)),LEN(A601)&gt;64,LEN(A601)&lt;&gt;LEN(SUBSTITUTE(A601,"*","")),LEN(A601)&lt;&gt;LEN(SUBSTITUTE(A601,"?","")),LEN(A601)&lt;&gt;LEN(SUBSTITUTE(A601,"~","")),LEN(A601)&lt;&gt;LEN(SUBSTITUTE(A601,"=","")),LEN(A601)&lt;&gt;LEN(SUBSTITUTE(A601,"&lt;","")),LEN(A601)&lt;&gt;LEN(SUBSTITUTE(A601,"&gt;","")))),"ID: tekst zaczynający się od A–Z, do 64 znaków; bez *, ?, ~, =, &lt; i &gt;. Przykład: T-001.",IF(COUNTIFS('Exits'!$A$9:$A$608,A601)&lt;&gt;1,"ID wyjścia się powtarza",IF(B601="","Podaj ID nadrzędnej transakcji",IF(IF(IFERROR(OR(CODE(UPPER(LEFT(B601,1)))&lt;65,CODE(UPPER(LEFT(B601,1)))&gt;90),TRUE),TRUE,OR(NOT(ISTEXT(B601)),LEN(B601)&gt;64,LEN(B601)&lt;&gt;LEN(SUBSTITUTE(B601,"*","")),LEN(B601)&lt;&gt;LEN(SUBSTITUTE(B601,"?","")),LEN(B601)&lt;&gt;LEN(SUBSTITUTE(B601,"~","")),LEN(B601)&lt;&gt;LEN(SUBSTITUTE(B601,"=","")),LEN(B601)&lt;&gt;LEN(SUBSTITUTE(B601,"&lt;","")),LEN(B601)&lt;&gt;LEN(SUBSTITUTE(B601,"&gt;","")))),"ID: tekst zaczynający się od A–Z, do 64 znaków; bez *, ?, ~, =, &lt; i &gt;. Przykład: T-001.",IF(COUNTIFS('Trades'!$A$9:$A$208,B601)&lt;&gt;1,"ID musi pasować do jednego wiersza Trades",IF(NOT(ISNUMBER(C601)),"Podaj prawidłowy czas zamknięcia",IF(OR(C601&lt;1,C601&gt;2958465),"Podaj prawidłowy czas zamknięcia",IF(NOT(ISNUMBER(D601)),"Podaj dodatnią zamkniętą ilość",IF(OR(D601&lt;=0,D601&gt;1000000,ROUND(D601,8)&lt;&gt;D601),"Podaj dodatnią zamkniętą ilość",IF(NOT(ISNUMBER(INDEX('Trades'!$D$9:$D$208,MATCH(B601,'Trades'!$A$9:$A$208,0)))),"Podaj prawidłowy czas otwarcia",IF(C601&lt;INDEX('Trades'!$D$9:$D$208,MATCH(B601,'Trades'!$A$9:$A$208,0)),"Wyjście poprzedza otwarcie",IF(AND(E601&lt;&gt;"",OR(NOT(ISNUMBER(E601)),E601&lt;=0)),"Podaj dodatnią cenę lub pozostaw puste",IF(AND(F601&lt;&gt;"",NOT(ISNUMBER(F601))),"P&amp;L brutto musi być liczbą lub pozostać pusty",IF(AND(ISNUMBER(F601),OR(ABS(F601)&gt;1000000000,ROUND(F601,2)&lt;&gt;F601)),"Kwoty: do 2 miejsc po przecinku; wartość bezwzględna wpisu ≤ 1 000 000 000.",""))))))))))))))))</x:f>
      </x:c>
      <x:c r="I601" s="29" t="str">
        <x:f>IF(ISNUMBER(D601),ROUND(D601,8),"")</x:f>
      </x:c>
      <x:c r="J601" s="29" t="n">
        <x:f>IF(ISNUMBER(F601),1,0)</x:f>
        <x:v>0</x:v>
      </x:c>
      <x:c r="K601" s="29" t="n">
        <x:f>IF(COUNTA(A601:F601)=0,0,1)</x:f>
        <x:v>0</x:v>
      </x:c>
    </x:row>
    <x:row r="602" ht="36" customHeight="1">
      <x:c r="A602" s="34"/>
      <x:c r="B602" s="34"/>
      <x:c r="C602" s="35"/>
      <x:c r="D602" s="36"/>
      <x:c r="E602" s="36"/>
      <x:c r="F602" s="37"/>
      <x:c r="G602" s="38" t="n">
        <x:f>IF(K602=0,0,IF(H602="",1,-1))</x:f>
        <x:v>0</x:v>
      </x:c>
      <x:c r="H602" s="33" t="str">
        <x:f>IF(K602=0,"",IF(A602="","Podaj ID wyjścia",IF(IF(IFERROR(OR(CODE(UPPER(LEFT(A602,1)))&lt;65,CODE(UPPER(LEFT(A602,1)))&gt;90),TRUE),TRUE,OR(NOT(ISTEXT(A602)),LEN(A602)&gt;64,LEN(A602)&lt;&gt;LEN(SUBSTITUTE(A602,"*","")),LEN(A602)&lt;&gt;LEN(SUBSTITUTE(A602,"?","")),LEN(A602)&lt;&gt;LEN(SUBSTITUTE(A602,"~","")),LEN(A602)&lt;&gt;LEN(SUBSTITUTE(A602,"=","")),LEN(A602)&lt;&gt;LEN(SUBSTITUTE(A602,"&lt;","")),LEN(A602)&lt;&gt;LEN(SUBSTITUTE(A602,"&gt;","")))),"ID: tekst zaczynający się od A–Z, do 64 znaków; bez *, ?, ~, =, &lt; i &gt;. Przykład: T-001.",IF(COUNTIFS('Exits'!$A$9:$A$608,A602)&lt;&gt;1,"ID wyjścia się powtarza",IF(B602="","Podaj ID nadrzędnej transakcji",IF(IF(IFERROR(OR(CODE(UPPER(LEFT(B602,1)))&lt;65,CODE(UPPER(LEFT(B602,1)))&gt;90),TRUE),TRUE,OR(NOT(ISTEXT(B602)),LEN(B602)&gt;64,LEN(B602)&lt;&gt;LEN(SUBSTITUTE(B602,"*","")),LEN(B602)&lt;&gt;LEN(SUBSTITUTE(B602,"?","")),LEN(B602)&lt;&gt;LEN(SUBSTITUTE(B602,"~","")),LEN(B602)&lt;&gt;LEN(SUBSTITUTE(B602,"=","")),LEN(B602)&lt;&gt;LEN(SUBSTITUTE(B602,"&lt;","")),LEN(B602)&lt;&gt;LEN(SUBSTITUTE(B602,"&gt;","")))),"ID: tekst zaczynający się od A–Z, do 64 znaków; bez *, ?, ~, =, &lt; i &gt;. Przykład: T-001.",IF(COUNTIFS('Trades'!$A$9:$A$208,B602)&lt;&gt;1,"ID musi pasować do jednego wiersza Trades",IF(NOT(ISNUMBER(C602)),"Podaj prawidłowy czas zamknięcia",IF(OR(C602&lt;1,C602&gt;2958465),"Podaj prawidłowy czas zamknięcia",IF(NOT(ISNUMBER(D602)),"Podaj dodatnią zamkniętą ilość",IF(OR(D602&lt;=0,D602&gt;1000000,ROUND(D602,8)&lt;&gt;D602),"Podaj dodatnią zamkniętą ilość",IF(NOT(ISNUMBER(INDEX('Trades'!$D$9:$D$208,MATCH(B602,'Trades'!$A$9:$A$208,0)))),"Podaj prawidłowy czas otwarcia",IF(C602&lt;INDEX('Trades'!$D$9:$D$208,MATCH(B602,'Trades'!$A$9:$A$208,0)),"Wyjście poprzedza otwarcie",IF(AND(E602&lt;&gt;"",OR(NOT(ISNUMBER(E602)),E602&lt;=0)),"Podaj dodatnią cenę lub pozostaw puste",IF(AND(F602&lt;&gt;"",NOT(ISNUMBER(F602))),"P&amp;L brutto musi być liczbą lub pozostać pusty",IF(AND(ISNUMBER(F602),OR(ABS(F602)&gt;1000000000,ROUND(F602,2)&lt;&gt;F602)),"Kwoty: do 2 miejsc po przecinku; wartość bezwzględna wpisu ≤ 1 000 000 000.",""))))))))))))))))</x:f>
      </x:c>
      <x:c r="I602" s="29" t="str">
        <x:f>IF(ISNUMBER(D602),ROUND(D602,8),"")</x:f>
      </x:c>
      <x:c r="J602" s="29" t="n">
        <x:f>IF(ISNUMBER(F602),1,0)</x:f>
        <x:v>0</x:v>
      </x:c>
      <x:c r="K602" s="29" t="n">
        <x:f>IF(COUNTA(A602:F602)=0,0,1)</x:f>
        <x:v>0</x:v>
      </x:c>
    </x:row>
    <x:row r="603" ht="36" customHeight="1">
      <x:c r="A603" s="34"/>
      <x:c r="B603" s="34"/>
      <x:c r="C603" s="35"/>
      <x:c r="D603" s="36"/>
      <x:c r="E603" s="36"/>
      <x:c r="F603" s="37"/>
      <x:c r="G603" s="38" t="n">
        <x:f>IF(K603=0,0,IF(H603="",1,-1))</x:f>
        <x:v>0</x:v>
      </x:c>
      <x:c r="H603" s="33" t="str">
        <x:f>IF(K603=0,"",IF(A603="","Podaj ID wyjścia",IF(IF(IFERROR(OR(CODE(UPPER(LEFT(A603,1)))&lt;65,CODE(UPPER(LEFT(A603,1)))&gt;90),TRUE),TRUE,OR(NOT(ISTEXT(A603)),LEN(A603)&gt;64,LEN(A603)&lt;&gt;LEN(SUBSTITUTE(A603,"*","")),LEN(A603)&lt;&gt;LEN(SUBSTITUTE(A603,"?","")),LEN(A603)&lt;&gt;LEN(SUBSTITUTE(A603,"~","")),LEN(A603)&lt;&gt;LEN(SUBSTITUTE(A603,"=","")),LEN(A603)&lt;&gt;LEN(SUBSTITUTE(A603,"&lt;","")),LEN(A603)&lt;&gt;LEN(SUBSTITUTE(A603,"&gt;","")))),"ID: tekst zaczynający się od A–Z, do 64 znaków; bez *, ?, ~, =, &lt; i &gt;. Przykład: T-001.",IF(COUNTIFS('Exits'!$A$9:$A$608,A603)&lt;&gt;1,"ID wyjścia się powtarza",IF(B603="","Podaj ID nadrzędnej transakcji",IF(IF(IFERROR(OR(CODE(UPPER(LEFT(B603,1)))&lt;65,CODE(UPPER(LEFT(B603,1)))&gt;90),TRUE),TRUE,OR(NOT(ISTEXT(B603)),LEN(B603)&gt;64,LEN(B603)&lt;&gt;LEN(SUBSTITUTE(B603,"*","")),LEN(B603)&lt;&gt;LEN(SUBSTITUTE(B603,"?","")),LEN(B603)&lt;&gt;LEN(SUBSTITUTE(B603,"~","")),LEN(B603)&lt;&gt;LEN(SUBSTITUTE(B603,"=","")),LEN(B603)&lt;&gt;LEN(SUBSTITUTE(B603,"&lt;","")),LEN(B603)&lt;&gt;LEN(SUBSTITUTE(B603,"&gt;","")))),"ID: tekst zaczynający się od A–Z, do 64 znaków; bez *, ?, ~, =, &lt; i &gt;. Przykład: T-001.",IF(COUNTIFS('Trades'!$A$9:$A$208,B603)&lt;&gt;1,"ID musi pasować do jednego wiersza Trades",IF(NOT(ISNUMBER(C603)),"Podaj prawidłowy czas zamknięcia",IF(OR(C603&lt;1,C603&gt;2958465),"Podaj prawidłowy czas zamknięcia",IF(NOT(ISNUMBER(D603)),"Podaj dodatnią zamkniętą ilość",IF(OR(D603&lt;=0,D603&gt;1000000,ROUND(D603,8)&lt;&gt;D603),"Podaj dodatnią zamkniętą ilość",IF(NOT(ISNUMBER(INDEX('Trades'!$D$9:$D$208,MATCH(B603,'Trades'!$A$9:$A$208,0)))),"Podaj prawidłowy czas otwarcia",IF(C603&lt;INDEX('Trades'!$D$9:$D$208,MATCH(B603,'Trades'!$A$9:$A$208,0)),"Wyjście poprzedza otwarcie",IF(AND(E603&lt;&gt;"",OR(NOT(ISNUMBER(E603)),E603&lt;=0)),"Podaj dodatnią cenę lub pozostaw puste",IF(AND(F603&lt;&gt;"",NOT(ISNUMBER(F603))),"P&amp;L brutto musi być liczbą lub pozostać pusty",IF(AND(ISNUMBER(F603),OR(ABS(F603)&gt;1000000000,ROUND(F603,2)&lt;&gt;F603)),"Kwoty: do 2 miejsc po przecinku; wartość bezwzględna wpisu ≤ 1 000 000 000.",""))))))))))))))))</x:f>
      </x:c>
      <x:c r="I603" s="29" t="str">
        <x:f>IF(ISNUMBER(D603),ROUND(D603,8),"")</x:f>
      </x:c>
      <x:c r="J603" s="29" t="n">
        <x:f>IF(ISNUMBER(F603),1,0)</x:f>
        <x:v>0</x:v>
      </x:c>
      <x:c r="K603" s="29" t="n">
        <x:f>IF(COUNTA(A603:F603)=0,0,1)</x:f>
        <x:v>0</x:v>
      </x:c>
    </x:row>
    <x:row r="604" ht="36" customHeight="1">
      <x:c r="A604" s="34"/>
      <x:c r="B604" s="34"/>
      <x:c r="C604" s="35"/>
      <x:c r="D604" s="36"/>
      <x:c r="E604" s="36"/>
      <x:c r="F604" s="37"/>
      <x:c r="G604" s="38" t="n">
        <x:f>IF(K604=0,0,IF(H604="",1,-1))</x:f>
        <x:v>0</x:v>
      </x:c>
      <x:c r="H604" s="33" t="str">
        <x:f>IF(K604=0,"",IF(A604="","Podaj ID wyjścia",IF(IF(IFERROR(OR(CODE(UPPER(LEFT(A604,1)))&lt;65,CODE(UPPER(LEFT(A604,1)))&gt;90),TRUE),TRUE,OR(NOT(ISTEXT(A604)),LEN(A604)&gt;64,LEN(A604)&lt;&gt;LEN(SUBSTITUTE(A604,"*","")),LEN(A604)&lt;&gt;LEN(SUBSTITUTE(A604,"?","")),LEN(A604)&lt;&gt;LEN(SUBSTITUTE(A604,"~","")),LEN(A604)&lt;&gt;LEN(SUBSTITUTE(A604,"=","")),LEN(A604)&lt;&gt;LEN(SUBSTITUTE(A604,"&lt;","")),LEN(A604)&lt;&gt;LEN(SUBSTITUTE(A604,"&gt;","")))),"ID: tekst zaczynający się od A–Z, do 64 znaków; bez *, ?, ~, =, &lt; i &gt;. Przykład: T-001.",IF(COUNTIFS('Exits'!$A$9:$A$608,A604)&lt;&gt;1,"ID wyjścia się powtarza",IF(B604="","Podaj ID nadrzędnej transakcji",IF(IF(IFERROR(OR(CODE(UPPER(LEFT(B604,1)))&lt;65,CODE(UPPER(LEFT(B604,1)))&gt;90),TRUE),TRUE,OR(NOT(ISTEXT(B604)),LEN(B604)&gt;64,LEN(B604)&lt;&gt;LEN(SUBSTITUTE(B604,"*","")),LEN(B604)&lt;&gt;LEN(SUBSTITUTE(B604,"?","")),LEN(B604)&lt;&gt;LEN(SUBSTITUTE(B604,"~","")),LEN(B604)&lt;&gt;LEN(SUBSTITUTE(B604,"=","")),LEN(B604)&lt;&gt;LEN(SUBSTITUTE(B604,"&lt;","")),LEN(B604)&lt;&gt;LEN(SUBSTITUTE(B604,"&gt;","")))),"ID: tekst zaczynający się od A–Z, do 64 znaków; bez *, ?, ~, =, &lt; i &gt;. Przykład: T-001.",IF(COUNTIFS('Trades'!$A$9:$A$208,B604)&lt;&gt;1,"ID musi pasować do jednego wiersza Trades",IF(NOT(ISNUMBER(C604)),"Podaj prawidłowy czas zamknięcia",IF(OR(C604&lt;1,C604&gt;2958465),"Podaj prawidłowy czas zamknięcia",IF(NOT(ISNUMBER(D604)),"Podaj dodatnią zamkniętą ilość",IF(OR(D604&lt;=0,D604&gt;1000000,ROUND(D604,8)&lt;&gt;D604),"Podaj dodatnią zamkniętą ilość",IF(NOT(ISNUMBER(INDEX('Trades'!$D$9:$D$208,MATCH(B604,'Trades'!$A$9:$A$208,0)))),"Podaj prawidłowy czas otwarcia",IF(C604&lt;INDEX('Trades'!$D$9:$D$208,MATCH(B604,'Trades'!$A$9:$A$208,0)),"Wyjście poprzedza otwarcie",IF(AND(E604&lt;&gt;"",OR(NOT(ISNUMBER(E604)),E604&lt;=0)),"Podaj dodatnią cenę lub pozostaw puste",IF(AND(F604&lt;&gt;"",NOT(ISNUMBER(F604))),"P&amp;L brutto musi być liczbą lub pozostać pusty",IF(AND(ISNUMBER(F604),OR(ABS(F604)&gt;1000000000,ROUND(F604,2)&lt;&gt;F604)),"Kwoty: do 2 miejsc po przecinku; wartość bezwzględna wpisu ≤ 1 000 000 000.",""))))))))))))))))</x:f>
      </x:c>
      <x:c r="I604" s="29" t="str">
        <x:f>IF(ISNUMBER(D604),ROUND(D604,8),"")</x:f>
      </x:c>
      <x:c r="J604" s="29" t="n">
        <x:f>IF(ISNUMBER(F604),1,0)</x:f>
        <x:v>0</x:v>
      </x:c>
      <x:c r="K604" s="29" t="n">
        <x:f>IF(COUNTA(A604:F604)=0,0,1)</x:f>
        <x:v>0</x:v>
      </x:c>
    </x:row>
    <x:row r="605" ht="36" customHeight="1">
      <x:c r="A605" s="34"/>
      <x:c r="B605" s="34"/>
      <x:c r="C605" s="35"/>
      <x:c r="D605" s="36"/>
      <x:c r="E605" s="36"/>
      <x:c r="F605" s="37"/>
      <x:c r="G605" s="38" t="n">
        <x:f>IF(K605=0,0,IF(H605="",1,-1))</x:f>
        <x:v>0</x:v>
      </x:c>
      <x:c r="H605" s="33" t="str">
        <x:f>IF(K605=0,"",IF(A605="","Podaj ID wyjścia",IF(IF(IFERROR(OR(CODE(UPPER(LEFT(A605,1)))&lt;65,CODE(UPPER(LEFT(A605,1)))&gt;90),TRUE),TRUE,OR(NOT(ISTEXT(A605)),LEN(A605)&gt;64,LEN(A605)&lt;&gt;LEN(SUBSTITUTE(A605,"*","")),LEN(A605)&lt;&gt;LEN(SUBSTITUTE(A605,"?","")),LEN(A605)&lt;&gt;LEN(SUBSTITUTE(A605,"~","")),LEN(A605)&lt;&gt;LEN(SUBSTITUTE(A605,"=","")),LEN(A605)&lt;&gt;LEN(SUBSTITUTE(A605,"&lt;","")),LEN(A605)&lt;&gt;LEN(SUBSTITUTE(A605,"&gt;","")))),"ID: tekst zaczynający się od A–Z, do 64 znaków; bez *, ?, ~, =, &lt; i &gt;. Przykład: T-001.",IF(COUNTIFS('Exits'!$A$9:$A$608,A605)&lt;&gt;1,"ID wyjścia się powtarza",IF(B605="","Podaj ID nadrzędnej transakcji",IF(IF(IFERROR(OR(CODE(UPPER(LEFT(B605,1)))&lt;65,CODE(UPPER(LEFT(B605,1)))&gt;90),TRUE),TRUE,OR(NOT(ISTEXT(B605)),LEN(B605)&gt;64,LEN(B605)&lt;&gt;LEN(SUBSTITUTE(B605,"*","")),LEN(B605)&lt;&gt;LEN(SUBSTITUTE(B605,"?","")),LEN(B605)&lt;&gt;LEN(SUBSTITUTE(B605,"~","")),LEN(B605)&lt;&gt;LEN(SUBSTITUTE(B605,"=","")),LEN(B605)&lt;&gt;LEN(SUBSTITUTE(B605,"&lt;","")),LEN(B605)&lt;&gt;LEN(SUBSTITUTE(B605,"&gt;","")))),"ID: tekst zaczynający się od A–Z, do 64 znaków; bez *, ?, ~, =, &lt; i &gt;. Przykład: T-001.",IF(COUNTIFS('Trades'!$A$9:$A$208,B605)&lt;&gt;1,"ID musi pasować do jednego wiersza Trades",IF(NOT(ISNUMBER(C605)),"Podaj prawidłowy czas zamknięcia",IF(OR(C605&lt;1,C605&gt;2958465),"Podaj prawidłowy czas zamknięcia",IF(NOT(ISNUMBER(D605)),"Podaj dodatnią zamkniętą ilość",IF(OR(D605&lt;=0,D605&gt;1000000,ROUND(D605,8)&lt;&gt;D605),"Podaj dodatnią zamkniętą ilość",IF(NOT(ISNUMBER(INDEX('Trades'!$D$9:$D$208,MATCH(B605,'Trades'!$A$9:$A$208,0)))),"Podaj prawidłowy czas otwarcia",IF(C605&lt;INDEX('Trades'!$D$9:$D$208,MATCH(B605,'Trades'!$A$9:$A$208,0)),"Wyjście poprzedza otwarcie",IF(AND(E605&lt;&gt;"",OR(NOT(ISNUMBER(E605)),E605&lt;=0)),"Podaj dodatnią cenę lub pozostaw puste",IF(AND(F605&lt;&gt;"",NOT(ISNUMBER(F605))),"P&amp;L brutto musi być liczbą lub pozostać pusty",IF(AND(ISNUMBER(F605),OR(ABS(F605)&gt;1000000000,ROUND(F605,2)&lt;&gt;F605)),"Kwoty: do 2 miejsc po przecinku; wartość bezwzględna wpisu ≤ 1 000 000 000.",""))))))))))))))))</x:f>
      </x:c>
      <x:c r="I605" s="29" t="str">
        <x:f>IF(ISNUMBER(D605),ROUND(D605,8),"")</x:f>
      </x:c>
      <x:c r="J605" s="29" t="n">
        <x:f>IF(ISNUMBER(F605),1,0)</x:f>
        <x:v>0</x:v>
      </x:c>
      <x:c r="K605" s="29" t="n">
        <x:f>IF(COUNTA(A605:F605)=0,0,1)</x:f>
        <x:v>0</x:v>
      </x:c>
    </x:row>
    <x:row r="606" ht="36" customHeight="1">
      <x:c r="A606" s="34"/>
      <x:c r="B606" s="34"/>
      <x:c r="C606" s="35"/>
      <x:c r="D606" s="36"/>
      <x:c r="E606" s="36"/>
      <x:c r="F606" s="37"/>
      <x:c r="G606" s="38" t="n">
        <x:f>IF(K606=0,0,IF(H606="",1,-1))</x:f>
        <x:v>0</x:v>
      </x:c>
      <x:c r="H606" s="33" t="str">
        <x:f>IF(K606=0,"",IF(A606="","Podaj ID wyjścia",IF(IF(IFERROR(OR(CODE(UPPER(LEFT(A606,1)))&lt;65,CODE(UPPER(LEFT(A606,1)))&gt;90),TRUE),TRUE,OR(NOT(ISTEXT(A606)),LEN(A606)&gt;64,LEN(A606)&lt;&gt;LEN(SUBSTITUTE(A606,"*","")),LEN(A606)&lt;&gt;LEN(SUBSTITUTE(A606,"?","")),LEN(A606)&lt;&gt;LEN(SUBSTITUTE(A606,"~","")),LEN(A606)&lt;&gt;LEN(SUBSTITUTE(A606,"=","")),LEN(A606)&lt;&gt;LEN(SUBSTITUTE(A606,"&lt;","")),LEN(A606)&lt;&gt;LEN(SUBSTITUTE(A606,"&gt;","")))),"ID: tekst zaczynający się od A–Z, do 64 znaków; bez *, ?, ~, =, &lt; i &gt;. Przykład: T-001.",IF(COUNTIFS('Exits'!$A$9:$A$608,A606)&lt;&gt;1,"ID wyjścia się powtarza",IF(B606="","Podaj ID nadrzędnej transakcji",IF(IF(IFERROR(OR(CODE(UPPER(LEFT(B606,1)))&lt;65,CODE(UPPER(LEFT(B606,1)))&gt;90),TRUE),TRUE,OR(NOT(ISTEXT(B606)),LEN(B606)&gt;64,LEN(B606)&lt;&gt;LEN(SUBSTITUTE(B606,"*","")),LEN(B606)&lt;&gt;LEN(SUBSTITUTE(B606,"?","")),LEN(B606)&lt;&gt;LEN(SUBSTITUTE(B606,"~","")),LEN(B606)&lt;&gt;LEN(SUBSTITUTE(B606,"=","")),LEN(B606)&lt;&gt;LEN(SUBSTITUTE(B606,"&lt;","")),LEN(B606)&lt;&gt;LEN(SUBSTITUTE(B606,"&gt;","")))),"ID: tekst zaczynający się od A–Z, do 64 znaków; bez *, ?, ~, =, &lt; i &gt;. Przykład: T-001.",IF(COUNTIFS('Trades'!$A$9:$A$208,B606)&lt;&gt;1,"ID musi pasować do jednego wiersza Trades",IF(NOT(ISNUMBER(C606)),"Podaj prawidłowy czas zamknięcia",IF(OR(C606&lt;1,C606&gt;2958465),"Podaj prawidłowy czas zamknięcia",IF(NOT(ISNUMBER(D606)),"Podaj dodatnią zamkniętą ilość",IF(OR(D606&lt;=0,D606&gt;1000000,ROUND(D606,8)&lt;&gt;D606),"Podaj dodatnią zamkniętą ilość",IF(NOT(ISNUMBER(INDEX('Trades'!$D$9:$D$208,MATCH(B606,'Trades'!$A$9:$A$208,0)))),"Podaj prawidłowy czas otwarcia",IF(C606&lt;INDEX('Trades'!$D$9:$D$208,MATCH(B606,'Trades'!$A$9:$A$208,0)),"Wyjście poprzedza otwarcie",IF(AND(E606&lt;&gt;"",OR(NOT(ISNUMBER(E606)),E606&lt;=0)),"Podaj dodatnią cenę lub pozostaw puste",IF(AND(F606&lt;&gt;"",NOT(ISNUMBER(F606))),"P&amp;L brutto musi być liczbą lub pozostać pusty",IF(AND(ISNUMBER(F606),OR(ABS(F606)&gt;1000000000,ROUND(F606,2)&lt;&gt;F606)),"Kwoty: do 2 miejsc po przecinku; wartość bezwzględna wpisu ≤ 1 000 000 000.",""))))))))))))))))</x:f>
      </x:c>
      <x:c r="I606" s="29" t="str">
        <x:f>IF(ISNUMBER(D606),ROUND(D606,8),"")</x:f>
      </x:c>
      <x:c r="J606" s="29" t="n">
        <x:f>IF(ISNUMBER(F606),1,0)</x:f>
        <x:v>0</x:v>
      </x:c>
      <x:c r="K606" s="29" t="n">
        <x:f>IF(COUNTA(A606:F606)=0,0,1)</x:f>
        <x:v>0</x:v>
      </x:c>
    </x:row>
    <x:row r="607" ht="36" customHeight="1">
      <x:c r="A607" s="34"/>
      <x:c r="B607" s="34"/>
      <x:c r="C607" s="35"/>
      <x:c r="D607" s="36"/>
      <x:c r="E607" s="36"/>
      <x:c r="F607" s="37"/>
      <x:c r="G607" s="38" t="n">
        <x:f>IF(K607=0,0,IF(H607="",1,-1))</x:f>
        <x:v>0</x:v>
      </x:c>
      <x:c r="H607" s="33" t="str">
        <x:f>IF(K607=0,"",IF(A607="","Podaj ID wyjścia",IF(IF(IFERROR(OR(CODE(UPPER(LEFT(A607,1)))&lt;65,CODE(UPPER(LEFT(A607,1)))&gt;90),TRUE),TRUE,OR(NOT(ISTEXT(A607)),LEN(A607)&gt;64,LEN(A607)&lt;&gt;LEN(SUBSTITUTE(A607,"*","")),LEN(A607)&lt;&gt;LEN(SUBSTITUTE(A607,"?","")),LEN(A607)&lt;&gt;LEN(SUBSTITUTE(A607,"~","")),LEN(A607)&lt;&gt;LEN(SUBSTITUTE(A607,"=","")),LEN(A607)&lt;&gt;LEN(SUBSTITUTE(A607,"&lt;","")),LEN(A607)&lt;&gt;LEN(SUBSTITUTE(A607,"&gt;","")))),"ID: tekst zaczynający się od A–Z, do 64 znaków; bez *, ?, ~, =, &lt; i &gt;. Przykład: T-001.",IF(COUNTIFS('Exits'!$A$9:$A$608,A607)&lt;&gt;1,"ID wyjścia się powtarza",IF(B607="","Podaj ID nadrzędnej transakcji",IF(IF(IFERROR(OR(CODE(UPPER(LEFT(B607,1)))&lt;65,CODE(UPPER(LEFT(B607,1)))&gt;90),TRUE),TRUE,OR(NOT(ISTEXT(B607)),LEN(B607)&gt;64,LEN(B607)&lt;&gt;LEN(SUBSTITUTE(B607,"*","")),LEN(B607)&lt;&gt;LEN(SUBSTITUTE(B607,"?","")),LEN(B607)&lt;&gt;LEN(SUBSTITUTE(B607,"~","")),LEN(B607)&lt;&gt;LEN(SUBSTITUTE(B607,"=","")),LEN(B607)&lt;&gt;LEN(SUBSTITUTE(B607,"&lt;","")),LEN(B607)&lt;&gt;LEN(SUBSTITUTE(B607,"&gt;","")))),"ID: tekst zaczynający się od A–Z, do 64 znaków; bez *, ?, ~, =, &lt; i &gt;. Przykład: T-001.",IF(COUNTIFS('Trades'!$A$9:$A$208,B607)&lt;&gt;1,"ID musi pasować do jednego wiersza Trades",IF(NOT(ISNUMBER(C607)),"Podaj prawidłowy czas zamknięcia",IF(OR(C607&lt;1,C607&gt;2958465),"Podaj prawidłowy czas zamknięcia",IF(NOT(ISNUMBER(D607)),"Podaj dodatnią zamkniętą ilość",IF(OR(D607&lt;=0,D607&gt;1000000,ROUND(D607,8)&lt;&gt;D607),"Podaj dodatnią zamkniętą ilość",IF(NOT(ISNUMBER(INDEX('Trades'!$D$9:$D$208,MATCH(B607,'Trades'!$A$9:$A$208,0)))),"Podaj prawidłowy czas otwarcia",IF(C607&lt;INDEX('Trades'!$D$9:$D$208,MATCH(B607,'Trades'!$A$9:$A$208,0)),"Wyjście poprzedza otwarcie",IF(AND(E607&lt;&gt;"",OR(NOT(ISNUMBER(E607)),E607&lt;=0)),"Podaj dodatnią cenę lub pozostaw puste",IF(AND(F607&lt;&gt;"",NOT(ISNUMBER(F607))),"P&amp;L brutto musi być liczbą lub pozostać pusty",IF(AND(ISNUMBER(F607),OR(ABS(F607)&gt;1000000000,ROUND(F607,2)&lt;&gt;F607)),"Kwoty: do 2 miejsc po przecinku; wartość bezwzględna wpisu ≤ 1 000 000 000.",""))))))))))))))))</x:f>
      </x:c>
      <x:c r="I607" s="29" t="str">
        <x:f>IF(ISNUMBER(D607),ROUND(D607,8),"")</x:f>
      </x:c>
      <x:c r="J607" s="29" t="n">
        <x:f>IF(ISNUMBER(F607),1,0)</x:f>
        <x:v>0</x:v>
      </x:c>
      <x:c r="K607" s="29" t="n">
        <x:f>IF(COUNTA(A607:F607)=0,0,1)</x:f>
        <x:v>0</x:v>
      </x:c>
    </x:row>
    <x:row r="608" ht="36" customHeight="1">
      <x:c r="A608" s="34"/>
      <x:c r="B608" s="34"/>
      <x:c r="C608" s="35"/>
      <x:c r="D608" s="36"/>
      <x:c r="E608" s="36"/>
      <x:c r="F608" s="37"/>
      <x:c r="G608" s="38" t="n">
        <x:f>IF(K608=0,0,IF(H608="",1,-1))</x:f>
        <x:v>0</x:v>
      </x:c>
      <x:c r="H608" s="33" t="str">
        <x:f>IF(K608=0,"",IF(A608="","Podaj ID wyjścia",IF(IF(IFERROR(OR(CODE(UPPER(LEFT(A608,1)))&lt;65,CODE(UPPER(LEFT(A608,1)))&gt;90),TRUE),TRUE,OR(NOT(ISTEXT(A608)),LEN(A608)&gt;64,LEN(A608)&lt;&gt;LEN(SUBSTITUTE(A608,"*","")),LEN(A608)&lt;&gt;LEN(SUBSTITUTE(A608,"?","")),LEN(A608)&lt;&gt;LEN(SUBSTITUTE(A608,"~","")),LEN(A608)&lt;&gt;LEN(SUBSTITUTE(A608,"=","")),LEN(A608)&lt;&gt;LEN(SUBSTITUTE(A608,"&lt;","")),LEN(A608)&lt;&gt;LEN(SUBSTITUTE(A608,"&gt;","")))),"ID: tekst zaczynający się od A–Z, do 64 znaków; bez *, ?, ~, =, &lt; i &gt;. Przykład: T-001.",IF(COUNTIFS('Exits'!$A$9:$A$608,A608)&lt;&gt;1,"ID wyjścia się powtarza",IF(B608="","Podaj ID nadrzędnej transakcji",IF(IF(IFERROR(OR(CODE(UPPER(LEFT(B608,1)))&lt;65,CODE(UPPER(LEFT(B608,1)))&gt;90),TRUE),TRUE,OR(NOT(ISTEXT(B608)),LEN(B608)&gt;64,LEN(B608)&lt;&gt;LEN(SUBSTITUTE(B608,"*","")),LEN(B608)&lt;&gt;LEN(SUBSTITUTE(B608,"?","")),LEN(B608)&lt;&gt;LEN(SUBSTITUTE(B608,"~","")),LEN(B608)&lt;&gt;LEN(SUBSTITUTE(B608,"=","")),LEN(B608)&lt;&gt;LEN(SUBSTITUTE(B608,"&lt;","")),LEN(B608)&lt;&gt;LEN(SUBSTITUTE(B608,"&gt;","")))),"ID: tekst zaczynający się od A–Z, do 64 znaków; bez *, ?, ~, =, &lt; i &gt;. Przykład: T-001.",IF(COUNTIFS('Trades'!$A$9:$A$208,B608)&lt;&gt;1,"ID musi pasować do jednego wiersza Trades",IF(NOT(ISNUMBER(C608)),"Podaj prawidłowy czas zamknięcia",IF(OR(C608&lt;1,C608&gt;2958465),"Podaj prawidłowy czas zamknięcia",IF(NOT(ISNUMBER(D608)),"Podaj dodatnią zamkniętą ilość",IF(OR(D608&lt;=0,D608&gt;1000000,ROUND(D608,8)&lt;&gt;D608),"Podaj dodatnią zamkniętą ilość",IF(NOT(ISNUMBER(INDEX('Trades'!$D$9:$D$208,MATCH(B608,'Trades'!$A$9:$A$208,0)))),"Podaj prawidłowy czas otwarcia",IF(C608&lt;INDEX('Trades'!$D$9:$D$208,MATCH(B608,'Trades'!$A$9:$A$208,0)),"Wyjście poprzedza otwarcie",IF(AND(E608&lt;&gt;"",OR(NOT(ISNUMBER(E608)),E608&lt;=0)),"Podaj dodatnią cenę lub pozostaw puste",IF(AND(F608&lt;&gt;"",NOT(ISNUMBER(F608))),"P&amp;L brutto musi być liczbą lub pozostać pusty",IF(AND(ISNUMBER(F608),OR(ABS(F608)&gt;1000000000,ROUND(F608,2)&lt;&gt;F608)),"Kwoty: do 2 miejsc po przecinku; wartość bezwzględna wpisu ≤ 1 000 000 000.",""))))))))))))))))</x:f>
      </x:c>
      <x:c r="I608" s="29" t="str">
        <x:f>IF(ISNUMBER(D608),ROUND(D608,8),"")</x:f>
      </x:c>
      <x:c r="J608" s="29" t="n">
        <x:f>IF(ISNUMBER(F608),1,0)</x:f>
        <x:v>0</x:v>
      </x:c>
      <x:c r="K608" s="29" t="n">
        <x:f>IF(COUNTA(A608:F608)=0,0,1)</x:f>
        <x:v>0</x:v>
      </x:c>
    </x:row>
  </x:sheetData>
  <x:conditionalFormatting sqref="H9:H608">
    <x:cfRule type="expression" dxfId="0" priority="1">
      <x:formula>$G9=-1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bebf94c68fb24ce8"/>
  </x:tableParts>
</x:worksheet>
</file>

<file path=xl/worksheets/sheet5.xml><?xml version="1.0" encoding="utf-8"?>
<x:worksheet xmlns:x="http://schemas.openxmlformats.org/spreadsheetml/2006/main">
  <x:sheetPr>
    <x:tabColor rgb="FFADADB1"/>
  </x:sheetPr>
  <x:sheetViews>
    <x:sheetView showGridLines="0" workbookViewId="0"/>
  </x:sheetViews>
  <x:sheetFormatPr defaultRowHeight="15"/>
  <x:cols>
    <x:col min="1" max="1" width="24" hidden="0" customWidth="1"/>
    <x:col min="2" max="2" width="120" hidden="0" customWidth="1"/>
  </x:cols>
  <x:sheetData>
    <x:row r="1" ht="21" customHeight="1">
      <x:c r="A1" s="2"/>
      <x:c r="B1" s="2"/>
    </x:row>
    <x:row r="2" ht="21" customHeight="1">
      <x:c r="A2" s="7" t="str">
        <x:v>IFT-JOURNAL-V1-pl-BLANK</x:v>
      </x:c>
      <x:c r="B2" s="2"/>
    </x:row>
    <x:row r="3" ht="21" customHeight="1">
      <x:c r="A3" s="2"/>
      <x:c r="B3" s="2"/>
    </x:row>
    <x:row r="4" ht="21" customHeight="1">
      <x:c r="A4" s="3" t="str">
        <x:v>Jak korzystać z dziennika</x:v>
      </x:c>
      <x:c r="B4" s="2"/>
    </x:row>
    <x:row r="5" ht="21" customHeight="1">
      <x:c r="A5" s="2"/>
      <x:c r="B5" s="2"/>
    </x:row>
    <x:row r="6" ht="50" customHeight="1">
      <x:c r="A6" s="41" t="str">
        <x:v>Początek</x:v>
      </x:c>
      <x:c r="B6" s="42" t="str">
        <x:v>Zachowaj przykład jako materiał pomocniczy. Własne zapisy prowadź w pustym pliku. Plik nie zawiera makr. Wpisuj liczby i daty jako wartości liczbowe, nie jako podobnie wyglądający tekst.</x:v>
      </x:c>
    </x:row>
    <x:row r="7" ht="50" customHeight="1">
      <x:c r="A7" s="41" t="str">
        <x:v>Ustawienia</x:v>
      </x:c>
      <x:c r="B7" s="42" t="str">
        <x:v>Summary pokazuje jedną walutę rachunku i jedną strefę czasową. Etykiety nie przeliczają kwot ani godzin. Tryb domyślny dotyczy przygotowanych pustych wierszy; w razie potrzeby zmień tryb konkretnej transakcji.</x:v>
      </x:c>
    </x:row>
    <x:row r="8" ht="50" customHeight="1">
      <x:c r="A8" s="41" t="str">
        <x:v>Jedna pozycja</x:v>
      </x:c>
      <x:c r="B8" s="42" t="str">
        <x:v>Nadaj każdej początkowej pozycji unikalny ID w Trades. Dobieranie i odwrócenia nie są obsługiwane. Początkowa ilość i wszystkie wyjścia pozycji muszą używać tej samej jednostki.</x:v>
      </x:c>
    </x:row>
    <x:row r="9" ht="50" customHeight="1">
      <x:c r="A9" s="41" t="str">
        <x:v>Każde wyjście</x:v>
      </x:c>
      <x:c r="B9" s="42" t="str">
        <x:v>Zapisz każde zamknięcie w Exits z unikalnym ID wyjścia i ID nadrzędnej transakcji. Jednorazowe pełne zamknięcie również wymaga wiersza. Aby uwzględnić CLOSED, suma zamkniętych ilości musi równać się ilości początkowej.</x:v>
      </x:c>
    </x:row>
    <x:row r="10" ht="50" customHeight="1">
      <x:c r="A10" s="41" t="str">
        <x:v>Tryb NET</x:v>
      </x:c>
      <x:c r="B10" s="42" t="str">
        <x:v>Wpisz ręcznie uzgodniony wynik netto całej pozycji i potwierdź go wartością YES. Szczegóły brutto i kosztów mogą pozostać puste. Dziennik nie odejmuje ich ponownie.</x:v>
      </x:c>
    </x:row>
    <x:row r="11" ht="50" customHeight="1">
      <x:c r="A11" s="41" t="str">
        <x:v>Tryb GROSS</x:v>
      </x:c>
      <x:c r="B11" s="42" t="str">
        <x:v>Wpisz pieniężny P&amp;L brutto każdego wyjścia. Łączne prowizje i inne opłaty ujmij raz przy pozycji nadrzędnej jako nieujemne koszty. Finansowanie dodatnie jest uznaniem, ujemne obciążeniem. Zero różni się od pustego, nieznanego pola.</x:v>
      </x:c>
    </x:row>
    <x:row r="12" ht="50" customHeight="1">
      <x:c r="A12" s="41" t="str">
        <x:v>Koszty</x:v>
      </x:c>
      <x:c r="B12" s="42" t="str">
        <x:v>Netto = suma brutto wyjść − prowizja − pozostałe opłaty + finansowanie ze znakiem. Nie odejmuj ponownie spreadu ani poślizgu zawartych już w cenach wykonania. Dziennik sprawdza spójność, nie autentyczność zestawienia.</x:v>
      </x:c>
    </x:row>
    <x:row r="13" ht="50" customHeight="1">
      <x:c r="A13" s="41" t="str">
        <x:v>Początkowe ryzyko</x:v>
      </x:c>
      <x:c r="B13" s="42" t="str">
        <x:v>Zapisz początkowe dodatnie ryzyko pieniężne w tej samej walucie. PRICE oznacza ryzyko wynikające z początkowej odległości do stopa przed osobnymi kosztami. ALL_IN to pierwotny budżet z określonymi kosztami. Nie zastępuj brakującego ryzyka końcową stratą.</x:v>
      </x:c>
    </x:row>
    <x:row r="14" ht="50" customHeight="1">
      <x:c r="A14" s="41" t="str">
        <x:v>Pokrycie R</x:v>
      </x:c>
      <x:c r="B14" s="42" t="str">
        <x:v>Wybrana podstawa na Summary wpływa tylko na statystyki R. Suma pieniężna obejmuje wszystkie prawidłowe zamknięte pozycje. Brak ryzyka, zero, wartość ujemna lub inna podstawa pozostają widoczne i nie stają się zerowym R.</x:v>
      </x:c>
    </x:row>
    <x:row r="15" ht="50" customHeight="1">
      <x:c r="A15" s="41" t="str">
        <x:v>Okres</x:v>
      </x:c>
      <x:c r="B15" s="42" t="str">
        <x:v>Daty Od i Do są opcjonalne i obejmują wskazane dni kalendarzowe. Pozycja trafia do okresu według ostatniego wyjścia. Liczą się wszystkie jej wyjścia i koszty, także wcześniejsze. Nie jest to raport księgowań pieniężnych w danym okresie.</x:v>
      </x:c>
    </x:row>
    <x:row r="16" ht="50" customHeight="1">
      <x:c r="A16" s="41" t="str">
        <x:v>Czas</x:v>
      </x:c>
      <x:c r="B16" s="42" t="str">
        <x:v>Używaj liczbowych dat i godzin wyświetlanych jako yyyy-mm-dd hh:mm. Wszystkie wartości muszą już być w zadeklarowanej strefie. Różne strefy źródłowe przelicz przed wpisaniem. UTC jest przydatne przy zmianach czasu.</x:v>
      </x:c>
    </x:row>
    <x:row r="17" ht="50" customHeight="1">
      <x:c r="A17" s="41" t="str">
        <x:v>Kody</x:v>
      </x:c>
      <x:c r="B17" s="42" t="str">
        <x:v>LONG / SHORT określają kierunek. OPEN wyłącza pozycję z zamkniętych wyników. CLOSED wymaga pełnego zamknięcia. UNSUPPORTED oznacza dobieranie lub odwrócenie. NET / GROSS wybierają obliczenia. YES potwierdza uzgodnione netto całej pozycji.</x:v>
      </x:c>
    </x:row>
    <x:row r="18" ht="50" customHeight="1">
      <x:c r="A18" s="41" t="str">
        <x:v>Przegląd</x:v>
      </x:c>
      <x:c r="B18" s="42" t="str">
        <x:v>Setup, Plan i Obserwacja są opcjonalne. Konfigurator może ukryć te kolumny bez usuwania danych. Cena wejścia i początkowy stop są kontekstem, a nie automatycznym kalkulatorem wartości pipsa czy ryzyka.</x:v>
      </x:c>
    </x:row>
    <x:row r="19" ht="50" customHeight="1">
      <x:c r="A19" s="41" t="str">
        <x:v>Edycja</x:v>
      </x:c>
      <x:c r="B19" s="42" t="str">
        <x:v>Wpisuj wartości tylko w żółte komórki i zachowaj szare formuły. Sortuj lub filtruj całe tabele wejściowe, nigdy pojedynczą kolumnę. Wyjścia łączą się po ID, więc kolejność wierszy nie musi się zgadzać.</x:v>
      </x:c>
    </x:row>
    <x:row r="20" ht="50" customHeight="1">
      <x:c r="A20" s="41" t="str">
        <x:v>Pojemność</x:v>
      </x:c>
      <x:c r="B20" s="42" t="str">
        <x:v>Dostępne są 200 wierszy Trades i 600 wierszy Exits. Wiersze poza tymi zakresami nie są liczone. Przed osiągnięciem limitu rozpocznij nowy plik z określonym okresem przeglądu. Ręczne dodanie wiersza nie rozszerza automatycznie formuł.</x:v>
      </x:c>
    </x:row>
    <x:row r="21" ht="50" customHeight="1">
      <x:c r="A21" s="41" t="str">
        <x:v>Ograniczenia</x:v>
      </x:c>
      <x:c r="B21" s="42" t="str">
        <x:v>Brak automatycznego importu od brokera, przeliczania walut, dobierania, odwróceń, stopy zwrotu rachunku, obsunięcia w trakcie pozycji czy MAE/MFE. Wpłaty, wypłaty i korekty rachunku prowadź osobno. Mała próba nie dowodzi przyszłej skuteczności.</x:v>
      </x:c>
    </x:row>
    <x:row r="22" ht="50" customHeight="1">
      <x:c r="A22" s="41" t="str">
        <x:v>Przykład</x:v>
      </x:c>
      <x:c r="B22" s="42" t="str">
        <x:v>Trzy fikcyjne pozycje EDU-LINEAR dają +12, +45 i −25 USD. Łącznie +32, dwie zyskowne na trzy i profit factor 2,28. Ryzyka 100 i 50 dają 0,12R i 0,90R. Trzecie ryzyko jest nieznane: pokrycie PRICE dwa z trzech, średnie R 0,51.</x:v>
      </x:c>
    </x:row>
    <x:row r="23" ht="50" customHeight="1">
      <x:c r="A23" s="41" t="str">
        <x:v>Źródła</x:v>
      </x:c>
      <x:c r="B23" s="42" t="str">
        <x:v>Dokumentacja MetaTrader odróżnia zlecenia, wykonania i pozycje oraz opisuje osobne pola pieniężne. To ręczny dziennik, nie parser zestawień brokera. Poniższe źródła opisują te różnice.</x:v>
      </x:c>
    </x:row>
    <x:row r="24" ht="21" customHeight="1">
      <x:c r="A24" s="2"/>
      <x:c r="B24" s="2"/>
    </x:row>
    <x:row r="25" ht="21" customHeight="1">
      <x:c r="A25" s="2" t="str">
        <x:v>MetaTrader 5</x:v>
      </x:c>
      <x:c r="B25" s="2" t="str">
        <x:v>https://www.metatrader5.com/en/terminal/help/trading/general_concept</x:v>
      </x:c>
    </x:row>
    <x:row r="26" ht="21" customHeight="1">
      <x:c r="A26" s="2" t="str">
        <x:v>MQL5 deals</x:v>
      </x:c>
      <x:c r="B26" s="2" t="str">
        <x:v>https://www.mql5.com/en/docs/constants/tradingconstants/dealproperties</x:v>
      </x:c>
    </x:row>
    <x:row r="27" ht="21" customHeight="1">
      <x:c r="A27" s="2" t="str">
        <x:v>MQL5 positions</x:v>
      </x:c>
      <x:c r="B27" s="2" t="str">
        <x:v>https://www.mql5.com/en/docs/constants/tradingconstants/positionproperties</x:v>
      </x:c>
    </x:row>
    <x:row r="28" ht="21" customHeight="1">
      <x:c r="A28" s="2"/>
      <x:c r="B28" s="2"/>
    </x:row>
    <x:row r="29" ht="21" customHeight="1">
      <x:c r="A29" s="2" t="str">
        <x:v>1.0.0 · 2026-10-23</x:v>
      </x:c>
      <x:c r="B29" s="2"/>
    </x:row>
    <x:row r="30" ht="46" customHeight="1">
      <x:c r="A30" s="2" t="str">
        <x:v>Dokładność</x:v>
      </x:c>
      <x:c r="B30" s="40" t="str">
        <x:v>Ilość: dodatnia, maksymalnie 1 000 000 i do 8 miejsc po przecinku.</x:v>
      </x:c>
    </x:row>
    <x:row r="31" ht="46" customHeight="1">
      <x:c r="A31" s="2" t="str">
        <x:v>Dokładność</x:v>
      </x:c>
      <x:c r="B31" s="40" t="str">
        <x:v>Kwoty: do 2 miejsc po przecinku; wartość bezwzględna wpisu ≤ 1 000 000 000.</x:v>
      </x:c>
    </x:row>
    <x:row r="32" ht="46" customHeight="1">
      <x:c r="A32" s="2" t="str">
        <x:v>Tryb przy pobraniu</x:v>
      </x:c>
      <x:c r="B32" s="40" t="str">
        <x:v>Zmiana tej etykiety po pobraniu nie zmienia wierszy Trades. Ustaw faktyczny tryb w kolumnie J arkusza Trades.</x:v>
      </x:c>
    </x:row>
    <x:row r="33" ht="46" customHeight="1">
      <x:c r="A33" s="2" t="str">
        <x:v>IDs</x:v>
      </x:c>
      <x:c r="B33" s="40" t="str">
        <x:v>ID: tekst zaczynający się od A–Z, do 64 znaków; bez *, ?, ~, =, &lt; i &gt;. Przykład: T-001.</x:v>
      </x:c>
    </x:row>
    <x:row r="34" ht="21" customHeight="1">
      <x:c r="A34" s="2"/>
      <x:c r="B34" s="2"/>
    </x:row>
    <x:row r="35" ht="21" customHeight="1">
      <x:c r="A35" s="2"/>
      <x:c r="B35" s="2"/>
    </x:row>
    <x:row r="36" ht="21" customHeight="1">
      <x:c r="A36" s="2"/>
      <x:c r="B36" s="2"/>
    </x:row>
    <x:row r="37" ht="21" customHeight="1">
      <x:c r="A37" s="2"/>
      <x:c r="B37" s="2"/>
    </x:row>
    <x:row r="38" ht="21" customHeight="1">
      <x:c r="A38" s="2"/>
      <x:c r="B38" s="2"/>
    </x:row>
    <x:row r="39" ht="21" customHeight="1">
      <x:c r="A39" s="2"/>
      <x:c r="B39" s="2"/>
    </x:row>
    <x:row r="40" ht="21" customHeight="1">
      <x:c r="A40" s="2"/>
      <x:c r="B40" s="2"/>
    </x:row>
    <x:row r="41" ht="21" customHeight="1">
      <x:c r="A41" s="2"/>
      <x:c r="B41" s="2"/>
    </x:row>
    <x:row r="42" ht="21" customHeight="1">
      <x:c r="A42" s="2"/>
      <x:c r="B42" s="2"/>
    </x:row>
    <x:row r="43" ht="21" customHeight="1">
      <x:c r="A43" s="2"/>
      <x:c r="B43" s="2"/>
    </x:row>
    <x:row r="44" ht="21" customHeight="1">
      <x:c r="A44" s="2"/>
      <x:c r="B44" s="2"/>
    </x:row>
    <x:row r="45" ht="21" customHeight="1">
      <x:c r="A45" s="2"/>
      <x:c r="B45" s="2"/>
    </x:row>
    <x:row r="46" ht="21" customHeight="1">
      <x:c r="A46" s="2"/>
      <x:c r="B46" s="2"/>
    </x:row>
    <x:row r="47" ht="21" customHeight="1">
      <x:c r="A47" s="2"/>
      <x:c r="B47" s="2"/>
    </x:row>
    <x:row r="48" ht="21" customHeight="1">
      <x:c r="A48" s="2"/>
      <x:c r="B48" s="2"/>
    </x:row>
  </x:sheetData>
  <x:pageMargins left="0.7" right="0.7" top="0.75" bottom="0.75" header="0.3" footer="0.3"/>
</x:worksheet>
</file>